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320" windowHeight="10935" firstSheet="1" activeTab="1"/>
  </bookViews>
  <sheets>
    <sheet name="Tabelle3  " sheetId="1" state="hidden" r:id="rId1"/>
    <sheet name="National data" sheetId="2" r:id="rId2"/>
  </sheets>
  <definedNames>
    <definedName name="_xlnm.Print_Area" localSheetId="1">'National data'!$A$1:$AF$29</definedName>
  </definedNames>
  <calcPr fullCalcOnLoad="1"/>
</workbook>
</file>

<file path=xl/comments2.xml><?xml version="1.0" encoding="utf-8"?>
<comments xmlns="http://schemas.openxmlformats.org/spreadsheetml/2006/main">
  <authors>
    <author>u00107</author>
  </authors>
  <commentList>
    <comment ref="G1" authorId="0">
      <text>
        <r>
          <rPr>
            <b/>
            <sz val="8"/>
            <rFont val="Tahoma"/>
            <family val="2"/>
          </rPr>
          <t>u00107:</t>
        </r>
        <r>
          <rPr>
            <sz val="8"/>
            <rFont val="Tahoma"/>
            <family val="2"/>
          </rPr>
          <t xml:space="preserve">
Only banks, credits unions are excluded. Their impact on total value is negligible. </t>
        </r>
      </text>
    </comment>
  </commentList>
</comments>
</file>

<file path=xl/sharedStrings.xml><?xml version="1.0" encoding="utf-8"?>
<sst xmlns="http://schemas.openxmlformats.org/spreadsheetml/2006/main" count="312" uniqueCount="114">
  <si>
    <t>PL</t>
  </si>
  <si>
    <t>681,1 billion PLN</t>
  </si>
  <si>
    <t>Total loans of credit institutions to non-credit institutions</t>
  </si>
  <si>
    <t>Number of subsidiaries from EEA countries</t>
  </si>
  <si>
    <t>Total assets of subsidiaries from EEA countries</t>
  </si>
  <si>
    <t>Number of branches from third countries</t>
  </si>
  <si>
    <t>Total assets of branches from third countries</t>
  </si>
  <si>
    <t>Number of subsidiaries from third countries</t>
  </si>
  <si>
    <t>Total assets of subsidiaries from third countries</t>
  </si>
  <si>
    <t>20,9 billion PLN</t>
  </si>
  <si>
    <t>420,5 billion PLN</t>
  </si>
  <si>
    <t>54,2 billion PLN</t>
  </si>
  <si>
    <t>342,2 billion PLN</t>
  </si>
  <si>
    <t>N/A</t>
  </si>
  <si>
    <t xml:space="preserve">Number and size of credit institutions in EU countries 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</si>
  <si>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</si>
  <si>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</si>
  <si>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</si>
  <si>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</si>
  <si>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</si>
  <si>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</si>
  <si>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</si>
  <si>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</si>
  <si>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</si>
  <si>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</si>
  <si>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</si>
  <si>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</si>
  <si>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</si>
  <si>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</si>
  <si>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IT</t>
  </si>
  <si>
    <t>LV</t>
  </si>
  <si>
    <t>LT</t>
  </si>
  <si>
    <t>LU</t>
  </si>
  <si>
    <t>NL</t>
  </si>
  <si>
    <t>PT</t>
  </si>
  <si>
    <t>RO</t>
  </si>
  <si>
    <t>SE</t>
  </si>
  <si>
    <t>SI</t>
  </si>
  <si>
    <t>SK</t>
  </si>
  <si>
    <t>UK</t>
  </si>
  <si>
    <t>IC</t>
  </si>
  <si>
    <t>LI</t>
  </si>
  <si>
    <t>NO</t>
  </si>
  <si>
    <t>Number</t>
  </si>
  <si>
    <t>Total assets</t>
  </si>
  <si>
    <t>Total assets per GDP</t>
  </si>
  <si>
    <t>Number and size of foreign credit institutions in EU countries</t>
  </si>
  <si>
    <t>Number of branches</t>
  </si>
  <si>
    <t xml:space="preserve">Total assets of branches </t>
  </si>
  <si>
    <t xml:space="preserve">Number of subsidiaries </t>
  </si>
  <si>
    <t xml:space="preserve">Total assets of subsidiaries </t>
  </si>
  <si>
    <t>Total Capital and risk weighted assets of credit institutions in EU countries</t>
  </si>
  <si>
    <t>Total tier I capital as % of total capital</t>
  </si>
  <si>
    <t>Total tier II capital as % of total capital</t>
  </si>
  <si>
    <t>Total risk weighted assets</t>
  </si>
  <si>
    <t>Total capital adequacy ratio</t>
  </si>
  <si>
    <t>Number and size of investment firms in EU countries</t>
  </si>
  <si>
    <t>Total Capital and risk weighted assets of investment firms in EU countries</t>
  </si>
  <si>
    <t xml:space="preserve">Index: </t>
  </si>
  <si>
    <t>N/A: not available</t>
  </si>
  <si>
    <t>C: confidential</t>
  </si>
  <si>
    <t>N/M: non material</t>
  </si>
  <si>
    <t>From EEA countries</t>
  </si>
  <si>
    <t>From third countries</t>
  </si>
  <si>
    <t>23497,4 EUR million</t>
  </si>
  <si>
    <t>1927,8 EUR million</t>
  </si>
  <si>
    <t>17910,1 EUR million</t>
  </si>
  <si>
    <t>16458,6 EUR million</t>
  </si>
  <si>
    <t>MT</t>
  </si>
  <si>
    <t>Data on national banking sectors</t>
  </si>
  <si>
    <t>banks: 21; savings banks: 3</t>
  </si>
  <si>
    <t>42.208.226 </t>
  </si>
  <si>
    <t>Reference date: 31 December 2007</t>
  </si>
  <si>
    <t>N/M</t>
  </si>
  <si>
    <t>n.a.</t>
  </si>
  <si>
    <t xml:space="preserve">* As all institutions operating in Latvia have choosen to move to Basel II rules beginning with 2008 </t>
  </si>
  <si>
    <t xml:space="preserve">61,9 EUR million </t>
  </si>
  <si>
    <t>€bns 9,842</t>
  </si>
  <si>
    <t>€bns 2,309</t>
  </si>
  <si>
    <t>€bns   420</t>
  </si>
  <si>
    <t>€bns 1,324</t>
  </si>
  <si>
    <t>€bns 1,318</t>
  </si>
  <si>
    <t>N.A.</t>
  </si>
  <si>
    <t>3 750 651 mil. CZK</t>
  </si>
  <si>
    <t>333 900 mil. CZK</t>
  </si>
  <si>
    <t>3 109 538 mil. CZK</t>
  </si>
  <si>
    <t>215 844 mil. CZK</t>
  </si>
  <si>
    <t>1 875 315 mil. CZK</t>
  </si>
  <si>
    <t>25 005 mil. CZK</t>
  </si>
  <si>
    <t>8 691 mil. CZK</t>
  </si>
  <si>
    <t>C</t>
  </si>
  <si>
    <t>332.13</t>
  </si>
  <si>
    <t>72.97</t>
  </si>
  <si>
    <t>29.29</t>
  </si>
  <si>
    <t>436,500</t>
  </si>
  <si>
    <t>17.09</t>
  </si>
  <si>
    <t>0.2</t>
  </si>
  <si>
    <t>100</t>
  </si>
  <si>
    <t>0</t>
  </si>
  <si>
    <t>13.6</t>
  </si>
  <si>
    <t>29'966 M-EUR</t>
  </si>
  <si>
    <t>~610%</t>
  </si>
  <si>
    <t>1'547 M-EUR</t>
  </si>
  <si>
    <t>748 M-EUR</t>
  </si>
  <si>
    <t>N/A *</t>
  </si>
  <si>
    <t>30,396.8</t>
  </si>
  <si>
    <t>143.2%</t>
  </si>
  <si>
    <t>2,480.6</t>
  </si>
  <si>
    <t>17,611.6</t>
  </si>
  <si>
    <t>1,586.3</t>
  </si>
  <si>
    <t>4.3</t>
  </si>
  <si>
    <t>0.02%</t>
  </si>
  <si>
    <t>792,8 billion PLN</t>
  </si>
  <si>
    <t>509,1 billion PLN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</si>
</sst>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%"/>
    <numFmt numFmtId="185" formatCode="#,##0.0"/>
    <numFmt numFmtId="186" formatCode="#,##0,"/>
    <numFmt numFmtId="187" formatCode="_-* #,##0\ _€_-;\-* #,##0\ _€_-;_-* &quot;-&quot;??\ _€_-;_-@_-"/>
    <numFmt numFmtId="188" formatCode="0.000\ %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0"/>
      <name val="Verdana"/>
      <family val="2"/>
    </font>
    <font>
      <b/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u val="single"/>
      <sz val="10"/>
      <name val="Verdana"/>
      <family val="2"/>
    </font>
    <font>
      <b/>
      <sz val="9"/>
      <color indexed="8"/>
      <name val="Verdana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right"/>
    </xf>
    <xf numFmtId="0" fontId="3" fillId="0" borderId="24" xfId="0" applyFont="1" applyBorder="1" applyAlignment="1">
      <alignment/>
    </xf>
    <xf numFmtId="9" fontId="3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9" fontId="3" fillId="33" borderId="24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/>
    </xf>
    <xf numFmtId="10" fontId="3" fillId="0" borderId="24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10" fontId="7" fillId="0" borderId="29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29" xfId="0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9" fontId="7" fillId="0" borderId="29" xfId="0" applyNumberFormat="1" applyFont="1" applyBorder="1" applyAlignment="1">
      <alignment horizontal="center" vertical="center"/>
    </xf>
    <xf numFmtId="9" fontId="9" fillId="0" borderId="29" xfId="60" applyFont="1" applyFill="1" applyBorder="1" applyAlignment="1">
      <alignment horizontal="center" vertical="center" wrapText="1"/>
    </xf>
    <xf numFmtId="9" fontId="9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34" borderId="30" xfId="0" applyFont="1" applyFill="1" applyBorder="1" applyAlignment="1">
      <alignment wrapText="1"/>
    </xf>
    <xf numFmtId="0" fontId="9" fillId="34" borderId="31" xfId="0" applyFont="1" applyFill="1" applyBorder="1" applyAlignment="1">
      <alignment wrapText="1"/>
    </xf>
    <xf numFmtId="0" fontId="9" fillId="34" borderId="32" xfId="0" applyFont="1" applyFill="1" applyBorder="1" applyAlignment="1">
      <alignment wrapText="1"/>
    </xf>
    <xf numFmtId="0" fontId="9" fillId="0" borderId="29" xfId="0" applyFont="1" applyFill="1" applyBorder="1" applyAlignment="1">
      <alignment horizontal="center" vertical="center"/>
    </xf>
    <xf numFmtId="10" fontId="9" fillId="0" borderId="2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33" borderId="29" xfId="0" applyFont="1" applyFill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 wrapText="1"/>
    </xf>
    <xf numFmtId="10" fontId="9" fillId="0" borderId="29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185" fontId="9" fillId="0" borderId="29" xfId="0" applyNumberFormat="1" applyFont="1" applyBorder="1" applyAlignment="1">
      <alignment horizontal="center" vertical="center"/>
    </xf>
    <xf numFmtId="10" fontId="9" fillId="0" borderId="29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9" fontId="9" fillId="0" borderId="29" xfId="60" applyFont="1" applyBorder="1" applyAlignment="1">
      <alignment horizontal="center" vertical="center"/>
    </xf>
    <xf numFmtId="9" fontId="9" fillId="0" borderId="29" xfId="0" applyNumberFormat="1" applyFont="1" applyBorder="1" applyAlignment="1">
      <alignment horizontal="center"/>
    </xf>
    <xf numFmtId="10" fontId="9" fillId="0" borderId="29" xfId="0" applyNumberFormat="1" applyFont="1" applyBorder="1" applyAlignment="1">
      <alignment horizontal="center"/>
    </xf>
    <xf numFmtId="9" fontId="9" fillId="0" borderId="29" xfId="60" applyNumberFormat="1" applyFont="1" applyBorder="1" applyAlignment="1">
      <alignment horizontal="center" vertical="center"/>
    </xf>
    <xf numFmtId="184" fontId="9" fillId="0" borderId="29" xfId="6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186" fontId="9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4" fontId="7" fillId="0" borderId="29" xfId="0" applyNumberFormat="1" applyFont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9" fillId="0" borderId="29" xfId="42" applyNumberFormat="1" applyFont="1" applyFill="1" applyBorder="1" applyAlignment="1">
      <alignment horizontal="center" vertical="center" wrapText="1"/>
    </xf>
    <xf numFmtId="10" fontId="9" fillId="0" borderId="29" xfId="6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9" fontId="9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9" fontId="9" fillId="0" borderId="33" xfId="60" applyFont="1" applyBorder="1" applyAlignment="1">
      <alignment horizontal="center" vertical="center"/>
    </xf>
    <xf numFmtId="184" fontId="7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0" fontId="9" fillId="0" borderId="34" xfId="0" applyNumberFormat="1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/>
    </xf>
    <xf numFmtId="10" fontId="9" fillId="0" borderId="29" xfId="60" applyNumberFormat="1" applyFont="1" applyBorder="1" applyAlignment="1">
      <alignment horizontal="center"/>
    </xf>
    <xf numFmtId="184" fontId="7" fillId="0" borderId="29" xfId="0" applyNumberFormat="1" applyFont="1" applyBorder="1" applyAlignment="1">
      <alignment horizontal="center"/>
    </xf>
    <xf numFmtId="2" fontId="7" fillId="0" borderId="29" xfId="0" applyNumberFormat="1" applyFont="1" applyFill="1" applyBorder="1" applyAlignment="1">
      <alignment horizontal="center" vertical="center"/>
    </xf>
    <xf numFmtId="185" fontId="7" fillId="0" borderId="29" xfId="0" applyNumberFormat="1" applyFont="1" applyFill="1" applyBorder="1" applyAlignment="1">
      <alignment horizontal="center" vertical="center" wrapText="1"/>
    </xf>
    <xf numFmtId="9" fontId="9" fillId="0" borderId="29" xfId="60" applyFont="1" applyBorder="1" applyAlignment="1">
      <alignment horizontal="center"/>
    </xf>
    <xf numFmtId="9" fontId="9" fillId="0" borderId="29" xfId="60" applyNumberFormat="1" applyFont="1" applyBorder="1" applyAlignment="1">
      <alignment horizontal="center"/>
    </xf>
    <xf numFmtId="0" fontId="7" fillId="35" borderId="29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/>
    </xf>
    <xf numFmtId="1" fontId="9" fillId="0" borderId="29" xfId="0" applyNumberFormat="1" applyFont="1" applyBorder="1" applyAlignment="1">
      <alignment horizontal="center"/>
    </xf>
    <xf numFmtId="184" fontId="9" fillId="0" borderId="29" xfId="6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/>
    </xf>
    <xf numFmtId="9" fontId="9" fillId="0" borderId="33" xfId="60" applyFont="1" applyBorder="1" applyAlignment="1">
      <alignment horizontal="center"/>
    </xf>
    <xf numFmtId="0" fontId="7" fillId="33" borderId="29" xfId="0" applyFont="1" applyFill="1" applyBorder="1" applyAlignment="1">
      <alignment horizontal="center" vertical="center" wrapText="1"/>
    </xf>
    <xf numFmtId="10" fontId="9" fillId="0" borderId="29" xfId="0" applyNumberFormat="1" applyFont="1" applyFill="1" applyBorder="1" applyAlignment="1">
      <alignment horizontal="center" vertical="center" wrapText="1"/>
    </xf>
    <xf numFmtId="10" fontId="7" fillId="33" borderId="29" xfId="0" applyNumberFormat="1" applyFont="1" applyFill="1" applyBorder="1" applyAlignment="1">
      <alignment horizontal="center" vertical="center" wrapText="1"/>
    </xf>
    <xf numFmtId="3" fontId="9" fillId="35" borderId="29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 vertical="center"/>
    </xf>
    <xf numFmtId="9" fontId="7" fillId="33" borderId="29" xfId="0" applyNumberFormat="1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/>
    </xf>
    <xf numFmtId="3" fontId="9" fillId="35" borderId="29" xfId="0" applyNumberFormat="1" applyFont="1" applyFill="1" applyBorder="1" applyAlignment="1">
      <alignment horizontal="center" vertical="center"/>
    </xf>
    <xf numFmtId="10" fontId="9" fillId="0" borderId="33" xfId="0" applyNumberFormat="1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3" fillId="0" borderId="32" xfId="57" applyFont="1" applyBorder="1" applyAlignment="1">
      <alignment horizontal="center" vertical="center"/>
      <protection/>
    </xf>
    <xf numFmtId="3" fontId="52" fillId="0" borderId="15" xfId="57" applyNumberFormat="1" applyFont="1" applyBorder="1" applyAlignment="1">
      <alignment horizontal="center"/>
      <protection/>
    </xf>
    <xf numFmtId="10" fontId="3" fillId="0" borderId="15" xfId="57" applyNumberFormat="1" applyFont="1" applyBorder="1" applyAlignment="1">
      <alignment horizontal="center" vertical="center"/>
      <protection/>
    </xf>
    <xf numFmtId="0" fontId="3" fillId="0" borderId="15" xfId="57" applyFont="1" applyBorder="1" applyAlignment="1">
      <alignment horizontal="center" vertical="center"/>
      <protection/>
    </xf>
    <xf numFmtId="3" fontId="3" fillId="0" borderId="31" xfId="57" applyNumberFormat="1" applyFont="1" applyFill="1" applyBorder="1" applyAlignment="1">
      <alignment horizontal="center" vertical="center"/>
      <protection/>
    </xf>
    <xf numFmtId="3" fontId="3" fillId="0" borderId="15" xfId="57" applyNumberFormat="1" applyFont="1" applyBorder="1" applyAlignment="1">
      <alignment horizontal="center" vertical="center"/>
      <protection/>
    </xf>
    <xf numFmtId="184" fontId="3" fillId="0" borderId="15" xfId="57" applyNumberFormat="1" applyFont="1" applyBorder="1" applyAlignment="1">
      <alignment horizontal="center" vertical="center"/>
      <protection/>
    </xf>
    <xf numFmtId="3" fontId="3" fillId="0" borderId="36" xfId="57" applyNumberFormat="1" applyFont="1" applyBorder="1" applyAlignment="1">
      <alignment horizontal="center" vertical="center"/>
      <protection/>
    </xf>
    <xf numFmtId="0" fontId="9" fillId="35" borderId="37" xfId="0" applyFont="1" applyFill="1" applyBorder="1" applyAlignment="1">
      <alignment horizontal="left" wrapText="1"/>
    </xf>
    <xf numFmtId="0" fontId="9" fillId="35" borderId="29" xfId="0" applyFont="1" applyFill="1" applyBorder="1" applyAlignment="1">
      <alignment horizontal="left" wrapText="1"/>
    </xf>
    <xf numFmtId="0" fontId="9" fillId="0" borderId="3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9" fillId="33" borderId="37" xfId="0" applyFont="1" applyFill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8" fillId="35" borderId="38" xfId="53" applyFont="1" applyFill="1" applyBorder="1" applyAlignment="1" applyProtection="1">
      <alignment horizontal="center" vertical="center" wrapText="1"/>
      <protection/>
    </xf>
    <xf numFmtId="0" fontId="8" fillId="35" borderId="39" xfId="53" applyFont="1" applyFill="1" applyBorder="1" applyAlignment="1" applyProtection="1">
      <alignment horizontal="center" vertical="center" wrapText="1"/>
      <protection/>
    </xf>
    <xf numFmtId="0" fontId="17" fillId="35" borderId="38" xfId="53" applyFont="1" applyFill="1" applyBorder="1" applyAlignment="1" applyProtection="1">
      <alignment horizontal="center" vertical="center"/>
      <protection/>
    </xf>
    <xf numFmtId="0" fontId="17" fillId="35" borderId="39" xfId="53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 wrapText="1"/>
    </xf>
    <xf numFmtId="17" fontId="13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9" fillId="35" borderId="37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justify" wrapText="1"/>
    </xf>
    <xf numFmtId="0" fontId="9" fillId="0" borderId="29" xfId="0" applyFont="1" applyBorder="1" applyAlignment="1">
      <alignment horizontal="left" vertical="justify" wrapText="1"/>
    </xf>
    <xf numFmtId="0" fontId="10" fillId="35" borderId="41" xfId="0" applyFont="1" applyFill="1" applyBorder="1" applyAlignment="1">
      <alignment horizontal="left" vertical="center"/>
    </xf>
    <xf numFmtId="0" fontId="10" fillId="35" borderId="42" xfId="0" applyFont="1" applyFill="1" applyBorder="1" applyAlignment="1">
      <alignment horizontal="left" vertical="center"/>
    </xf>
    <xf numFmtId="0" fontId="8" fillId="35" borderId="42" xfId="53" applyFont="1" applyFill="1" applyBorder="1" applyAlignment="1" applyProtection="1">
      <alignment horizontal="center" vertical="center" wrapText="1"/>
      <protection/>
    </xf>
    <xf numFmtId="0" fontId="8" fillId="35" borderId="29" xfId="53" applyFont="1" applyFill="1" applyBorder="1" applyAlignment="1" applyProtection="1">
      <alignment horizontal="center" vertical="center" wrapText="1"/>
      <protection/>
    </xf>
    <xf numFmtId="0" fontId="8" fillId="35" borderId="42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left" vertical="justify" wrapText="1"/>
    </xf>
    <xf numFmtId="0" fontId="9" fillId="33" borderId="29" xfId="0" applyFont="1" applyFill="1" applyBorder="1" applyAlignment="1">
      <alignment horizontal="left" vertical="justify" wrapText="1"/>
    </xf>
    <xf numFmtId="0" fontId="11" fillId="35" borderId="42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" fillId="35" borderId="42" xfId="53" applyFill="1" applyBorder="1" applyAlignment="1" applyProtection="1">
      <alignment horizontal="center" vertical="center"/>
      <protection/>
    </xf>
    <xf numFmtId="0" fontId="1" fillId="35" borderId="29" xfId="53" applyFill="1" applyBorder="1" applyAlignment="1" applyProtection="1">
      <alignment horizontal="center" vertical="center"/>
      <protection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8" fillId="35" borderId="43" xfId="53" applyFont="1" applyFill="1" applyBorder="1" applyAlignment="1" applyProtection="1">
      <alignment horizontal="center" vertical="center"/>
      <protection/>
    </xf>
    <xf numFmtId="0" fontId="8" fillId="35" borderId="34" xfId="53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s.sk/DFT/SDF/DATA/StatData_national_data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fsra.ie/industry/in_sdi_std.asp" TargetMode="External" /><Relationship Id="rId2" Type="http://schemas.openxmlformats.org/officeDocument/2006/relationships/hyperlink" Target="http://www.nbs.sk/DFT/SDF/DATA/StatData_national_data.xls" TargetMode="External" /><Relationship Id="rId3" Type="http://schemas.openxmlformats.org/officeDocument/2006/relationships/hyperlink" Target="http://www.bnro.ro/En/Suprv/XLS_DS4/national_data.xls#a1" TargetMode="External" /><Relationship Id="rId4" Type="http://schemas.openxmlformats.org/officeDocument/2006/relationships/hyperlink" Target="http://www.fi.ee/failid/sd/national_data.xls" TargetMode="External" /><Relationship Id="rId5" Type="http://schemas.openxmlformats.org/officeDocument/2006/relationships/hyperlink" Target="http://www.bundesbank.de/sdtf/download/national_data.xls" TargetMode="External" /><Relationship Id="rId6" Type="http://schemas.openxmlformats.org/officeDocument/2006/relationships/hyperlink" Target="http://www.centralbank.gov.cy/nqcontent.cfm?a_id=4498&amp;lang=en" TargetMode="External" /><Relationship Id="rId7" Type="http://schemas.openxmlformats.org/officeDocument/2006/relationships/hyperlink" Target="http://www.bankofgreece.gr/en/epopteia/cebs/files/national_data_BOG.xls" TargetMode="External" /><Relationship Id="rId8" Type="http://schemas.openxmlformats.org/officeDocument/2006/relationships/hyperlink" Target="http://www.transparencia.cnmv.bde.es/SD/national_data-ES-BE.xls#English!A1" TargetMode="External" /><Relationship Id="rId9" Type="http://schemas.openxmlformats.org/officeDocument/2006/relationships/hyperlink" Target="http://www.banque-france.fr/gb/supervi/telechar/disclosure/national_data.xls" TargetMode="External" /><Relationship Id="rId10" Type="http://schemas.openxmlformats.org/officeDocument/2006/relationships/hyperlink" Target="http://www.bsi.si/iskalniki/nadzorniska-razkritja-en-vsebina.asp?VsebinaId=5849&amp;MapaId=840" TargetMode="External" /><Relationship Id="rId11" Type="http://schemas.openxmlformats.org/officeDocument/2006/relationships/hyperlink" Target="http://www.kredittilsynet.no/wbch3.exe?p=2751" TargetMode="External" /><Relationship Id="rId12" Type="http://schemas.openxmlformats.org/officeDocument/2006/relationships/hyperlink" Target="http://www.lb.lt/eng/institutions/national_data.htm" TargetMode="External" /><Relationship Id="rId13" Type="http://schemas.openxmlformats.org/officeDocument/2006/relationships/hyperlink" Target="http://www.bnb.bg/bnb/home.nsf/vPages/BS_Superivsion_Disclosure_Statistics_B_Sector/$FILE/national_data-en.xls/" TargetMode="External" /><Relationship Id="rId14" Type="http://schemas.openxmlformats.org/officeDocument/2006/relationships/hyperlink" Target="http://www.bportugal.pt/bank/superv/supervisory_disclosure/statisticalDataExcel/Data_PTBankingSector_e.xls" TargetMode="External" /><Relationship Id="rId15" Type="http://schemas.openxmlformats.org/officeDocument/2006/relationships/hyperlink" Target="http://www.fi.se/upload/90_English/30_Regulations/supervisory_disclosure/Statistics/SE_national_data.xls" TargetMode="External" /><Relationship Id="rId16" Type="http://schemas.openxmlformats.org/officeDocument/2006/relationships/hyperlink" Target="http://www.cnb.cz/en/financial_market_supervision/supervisory_disclosure/statistical_data/basic_data.html" TargetMode="External" /><Relationship Id="rId17" Type="http://schemas.openxmlformats.org/officeDocument/2006/relationships/hyperlink" Target="http://www.mfsa.com.mt/files/banking/supervisory%20disclosure/files/PDF/national_data.pdf" TargetMode="External" /><Relationship Id="rId18" Type="http://schemas.openxmlformats.org/officeDocument/2006/relationships/hyperlink" Target="http://www.fma.gv.at/cms/op/EN/einzel.html?channel=CH0468" TargetMode="External" /><Relationship Id="rId19" Type="http://schemas.openxmlformats.org/officeDocument/2006/relationships/hyperlink" Target="http://www.acp.banque-france.fr/en/international/supervisory-disclosure/statistical-data.html" TargetMode="External" /><Relationship Id="rId20" Type="http://schemas.openxmlformats.org/officeDocument/2006/relationships/comments" Target="../comments2.xml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20.7109375" style="1" customWidth="1"/>
    <col min="2" max="3" width="12.7109375" style="1" customWidth="1"/>
    <col min="4" max="5" width="0" style="1" hidden="1" customWidth="1"/>
    <col min="6" max="11" width="12.7109375" style="1" customWidth="1"/>
    <col min="12" max="16384" width="11.421875" style="1" customWidth="1"/>
  </cols>
  <sheetData>
    <row r="1" ht="18" customHeight="1">
      <c r="A1" s="17" t="s">
        <v>0</v>
      </c>
    </row>
    <row r="2" ht="15.75" customHeight="1">
      <c r="A2" s="18">
        <v>647</v>
      </c>
    </row>
    <row r="3" spans="1:11" ht="75" customHeight="1">
      <c r="A3" s="19" t="s">
        <v>1</v>
      </c>
      <c r="B3" s="2" t="s">
        <v>2</v>
      </c>
      <c r="C3" s="2" t="s">
        <v>2</v>
      </c>
      <c r="F3" s="2" t="s">
        <v>3</v>
      </c>
      <c r="G3" s="3" t="s">
        <v>4</v>
      </c>
      <c r="H3" s="4" t="s">
        <v>5</v>
      </c>
      <c r="I3" s="5" t="s">
        <v>6</v>
      </c>
      <c r="J3" s="6" t="s">
        <v>7</v>
      </c>
      <c r="K3" s="7" t="s">
        <v>8</v>
      </c>
    </row>
    <row r="4" spans="1:11" ht="16.5" customHeight="1">
      <c r="A4" s="20">
        <v>0.64</v>
      </c>
      <c r="B4" s="8"/>
      <c r="C4" s="8"/>
      <c r="F4" s="8"/>
      <c r="G4" s="9"/>
      <c r="H4" s="10"/>
      <c r="I4" s="11"/>
      <c r="J4" s="7"/>
      <c r="K4" s="7"/>
    </row>
    <row r="5" spans="1:11" ht="15.75" customHeight="1">
      <c r="A5" s="21"/>
      <c r="B5" s="8"/>
      <c r="C5" s="8"/>
      <c r="F5" s="8"/>
      <c r="G5" s="9"/>
      <c r="H5" s="10"/>
      <c r="I5" s="11"/>
      <c r="J5" s="7"/>
      <c r="K5" s="7"/>
    </row>
    <row r="6" spans="1:11" ht="15.75" customHeight="1">
      <c r="A6" s="22">
        <v>12</v>
      </c>
      <c r="B6" s="8"/>
      <c r="C6" s="8"/>
      <c r="F6" s="8"/>
      <c r="G6" s="9"/>
      <c r="H6" s="10"/>
      <c r="I6" s="11"/>
      <c r="J6" s="7"/>
      <c r="K6" s="7"/>
    </row>
    <row r="7" spans="1:11" ht="15.75" customHeight="1">
      <c r="A7" s="23" t="s">
        <v>9</v>
      </c>
      <c r="B7" s="8"/>
      <c r="C7" s="8"/>
      <c r="F7" s="8"/>
      <c r="G7" s="9"/>
      <c r="H7" s="10"/>
      <c r="I7" s="11"/>
      <c r="J7" s="7"/>
      <c r="K7" s="7"/>
    </row>
    <row r="8" spans="1:11" ht="15.75" customHeight="1">
      <c r="A8" s="23">
        <v>44</v>
      </c>
      <c r="B8" s="8"/>
      <c r="C8" s="8"/>
      <c r="F8" s="8"/>
      <c r="G8" s="9"/>
      <c r="H8" s="10"/>
      <c r="I8" s="11"/>
      <c r="J8" s="7"/>
      <c r="K8" s="7"/>
    </row>
    <row r="9" spans="1:11" ht="15.75" customHeight="1">
      <c r="A9" s="23" t="s">
        <v>10</v>
      </c>
      <c r="B9" s="8"/>
      <c r="C9" s="8"/>
      <c r="F9" s="8"/>
      <c r="G9" s="9"/>
      <c r="H9" s="10"/>
      <c r="I9" s="11"/>
      <c r="J9" s="7"/>
      <c r="K9" s="7"/>
    </row>
    <row r="10" spans="1:11" ht="15.75" customHeight="1">
      <c r="A10" s="23">
        <v>0</v>
      </c>
      <c r="B10" s="8"/>
      <c r="C10" s="8"/>
      <c r="F10" s="8"/>
      <c r="G10" s="9"/>
      <c r="H10" s="10"/>
      <c r="I10" s="11"/>
      <c r="J10" s="7"/>
      <c r="K10" s="7"/>
    </row>
    <row r="11" spans="1:11" ht="15.75" customHeight="1">
      <c r="A11" s="23">
        <v>0</v>
      </c>
      <c r="B11" s="8"/>
      <c r="C11" s="8"/>
      <c r="F11" s="8"/>
      <c r="G11" s="9"/>
      <c r="H11" s="10"/>
      <c r="I11" s="11"/>
      <c r="J11" s="7"/>
      <c r="K11" s="7"/>
    </row>
    <row r="12" spans="1:11" ht="15.75" customHeight="1">
      <c r="A12" s="23">
        <v>8</v>
      </c>
      <c r="B12" s="8"/>
      <c r="C12" s="8"/>
      <c r="F12" s="8"/>
      <c r="G12" s="9"/>
      <c r="H12" s="10"/>
      <c r="I12" s="11"/>
      <c r="J12" s="7"/>
      <c r="K12" s="7"/>
    </row>
    <row r="13" spans="1:11" ht="15.75" customHeight="1">
      <c r="A13" s="24" t="s">
        <v>11</v>
      </c>
      <c r="B13" s="8"/>
      <c r="C13" s="8"/>
      <c r="F13" s="8"/>
      <c r="G13" s="9"/>
      <c r="H13" s="10"/>
      <c r="I13" s="11"/>
      <c r="J13" s="7"/>
      <c r="K13" s="7"/>
    </row>
    <row r="14" spans="1:11" ht="15.75" customHeight="1">
      <c r="A14" s="19"/>
      <c r="B14" s="8"/>
      <c r="C14" s="8"/>
      <c r="F14" s="8"/>
      <c r="G14" s="9"/>
      <c r="H14" s="10"/>
      <c r="I14" s="11"/>
      <c r="J14" s="7"/>
      <c r="K14" s="7"/>
    </row>
    <row r="15" spans="1:11" ht="15.75" customHeight="1">
      <c r="A15" s="25">
        <v>0.92</v>
      </c>
      <c r="B15" s="8"/>
      <c r="C15" s="8"/>
      <c r="F15" s="8"/>
      <c r="G15" s="9"/>
      <c r="H15" s="10"/>
      <c r="I15" s="11"/>
      <c r="J15" s="7"/>
      <c r="K15" s="7"/>
    </row>
    <row r="16" spans="1:11" ht="15.75" customHeight="1">
      <c r="A16" s="25">
        <v>0.08</v>
      </c>
      <c r="B16" s="8"/>
      <c r="C16" s="8"/>
      <c r="F16" s="8"/>
      <c r="G16" s="9"/>
      <c r="H16" s="10"/>
      <c r="I16" s="11"/>
      <c r="J16" s="7"/>
      <c r="K16" s="7"/>
    </row>
    <row r="17" spans="1:11" ht="15.75" customHeight="1">
      <c r="A17" s="26" t="s">
        <v>12</v>
      </c>
      <c r="B17" s="8"/>
      <c r="C17" s="8"/>
      <c r="F17" s="8"/>
      <c r="G17" s="9"/>
      <c r="H17" s="10"/>
      <c r="I17" s="11"/>
      <c r="J17" s="7"/>
      <c r="K17" s="7"/>
    </row>
    <row r="18" spans="1:11" ht="15.75" customHeight="1">
      <c r="A18" s="27">
        <v>0.132</v>
      </c>
      <c r="B18" s="8"/>
      <c r="C18" s="8"/>
      <c r="F18" s="8"/>
      <c r="G18" s="9"/>
      <c r="H18" s="10"/>
      <c r="I18" s="11"/>
      <c r="J18" s="7"/>
      <c r="K18" s="7"/>
    </row>
    <row r="19" spans="1:11" ht="15.75" customHeight="1">
      <c r="A19" s="19"/>
      <c r="B19" s="8"/>
      <c r="C19" s="8"/>
      <c r="F19" s="8"/>
      <c r="G19" s="9"/>
      <c r="H19" s="10"/>
      <c r="I19" s="11"/>
      <c r="J19" s="7"/>
      <c r="K19" s="7"/>
    </row>
    <row r="20" spans="1:11" ht="15.75" customHeight="1">
      <c r="A20" s="28" t="s">
        <v>13</v>
      </c>
      <c r="B20" s="8"/>
      <c r="C20" s="8"/>
      <c r="F20" s="8"/>
      <c r="G20" s="9"/>
      <c r="H20" s="10"/>
      <c r="I20" s="11"/>
      <c r="J20" s="7"/>
      <c r="K20" s="7"/>
    </row>
    <row r="21" spans="1:11" ht="15.75" customHeight="1">
      <c r="A21" s="28" t="s">
        <v>13</v>
      </c>
      <c r="B21" s="8"/>
      <c r="C21" s="8"/>
      <c r="F21" s="8"/>
      <c r="G21" s="9"/>
      <c r="H21" s="10"/>
      <c r="I21" s="11"/>
      <c r="J21" s="7"/>
      <c r="K21" s="7"/>
    </row>
    <row r="22" spans="1:11" ht="15.75" customHeight="1">
      <c r="A22" s="28" t="s">
        <v>13</v>
      </c>
      <c r="B22" s="8"/>
      <c r="C22" s="8"/>
      <c r="F22" s="8"/>
      <c r="G22" s="9"/>
      <c r="H22" s="10"/>
      <c r="I22" s="11"/>
      <c r="J22" s="7"/>
      <c r="K22" s="7"/>
    </row>
    <row r="23" spans="1:11" ht="15.75" customHeight="1">
      <c r="A23" s="28"/>
      <c r="B23" s="8"/>
      <c r="C23" s="8"/>
      <c r="F23" s="8"/>
      <c r="G23" s="9"/>
      <c r="H23" s="10"/>
      <c r="I23" s="11"/>
      <c r="J23" s="7"/>
      <c r="K23" s="7"/>
    </row>
    <row r="24" spans="1:11" ht="15.75" customHeight="1">
      <c r="A24" s="28" t="s">
        <v>13</v>
      </c>
      <c r="B24" s="8"/>
      <c r="C24" s="8"/>
      <c r="F24" s="8"/>
      <c r="G24" s="9"/>
      <c r="H24" s="10"/>
      <c r="I24" s="11"/>
      <c r="J24" s="7"/>
      <c r="K24" s="7"/>
    </row>
    <row r="25" spans="1:11" ht="15.75" customHeight="1">
      <c r="A25" s="28" t="s">
        <v>13</v>
      </c>
      <c r="B25" s="8"/>
      <c r="C25" s="8"/>
      <c r="F25" s="8"/>
      <c r="G25" s="9"/>
      <c r="H25" s="10"/>
      <c r="I25" s="11"/>
      <c r="J25" s="7"/>
      <c r="K25" s="7"/>
    </row>
    <row r="26" spans="1:11" ht="15.75" customHeight="1">
      <c r="A26" s="28" t="s">
        <v>13</v>
      </c>
      <c r="B26" s="8"/>
      <c r="C26" s="8"/>
      <c r="F26" s="8"/>
      <c r="G26" s="9"/>
      <c r="H26" s="10"/>
      <c r="I26" s="11"/>
      <c r="J26" s="7"/>
      <c r="K26" s="7"/>
    </row>
    <row r="27" spans="1:11" ht="15.75" customHeight="1">
      <c r="A27" s="28" t="s">
        <v>13</v>
      </c>
      <c r="B27" s="8"/>
      <c r="C27" s="8"/>
      <c r="F27" s="8"/>
      <c r="G27" s="9"/>
      <c r="H27" s="10"/>
      <c r="I27" s="11"/>
      <c r="J27" s="7"/>
      <c r="K27" s="7"/>
    </row>
    <row r="28" spans="1:11" ht="15.75" customHeight="1">
      <c r="A28" s="16"/>
      <c r="B28" s="8"/>
      <c r="C28" s="8"/>
      <c r="F28" s="8"/>
      <c r="G28" s="9"/>
      <c r="H28" s="10"/>
      <c r="I28" s="11"/>
      <c r="J28" s="7"/>
      <c r="K28" s="7"/>
    </row>
    <row r="29" spans="1:11" ht="15.75" customHeight="1" hidden="1">
      <c r="A29" s="16"/>
      <c r="B29" s="12"/>
      <c r="C29" s="12"/>
      <c r="F29" s="12"/>
      <c r="G29" s="13"/>
      <c r="H29" s="13"/>
      <c r="I29" s="14"/>
      <c r="J29" s="15"/>
      <c r="K29" s="15"/>
    </row>
    <row r="30" ht="12.75" customHeight="1">
      <c r="A30" s="16"/>
    </row>
    <row r="31" ht="12.75" customHeight="1">
      <c r="A31" s="16"/>
    </row>
    <row r="32" ht="12.75" customHeight="1">
      <c r="A32" s="16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hyperlinks>
    <hyperlink ref="A1" r:id="rId1" tooltip="SK" display="http://www.nbs.sk/DFT/SDF/DATA/StatData_national_data.xls"/>
  </hyperlinks>
  <printOptions/>
  <pageMargins left="0.7874015748031497" right="0.7874015748031497" top="0.5905511811023623" bottom="0.5905511811023623" header="0.31496062992125984" footer="0.31496062992125984"/>
  <pageSetup firstPageNumber="1" useFirstPageNumber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36"/>
  <sheetViews>
    <sheetView tabSelected="1" zoomScalePageLayoutView="0" workbookViewId="0" topLeftCell="A1">
      <pane xSplit="2" ySplit="2" topLeftCell="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" sqref="N1:N2"/>
    </sheetView>
  </sheetViews>
  <sheetFormatPr defaultColWidth="9.140625" defaultRowHeight="12.75"/>
  <cols>
    <col min="1" max="1" width="20.28125" style="34" bestFit="1" customWidth="1"/>
    <col min="2" max="2" width="27.28125" style="34" bestFit="1" customWidth="1"/>
    <col min="3" max="4" width="25.7109375" style="42" customWidth="1"/>
    <col min="5" max="5" width="25.7109375" style="41" customWidth="1"/>
    <col min="6" max="7" width="25.7109375" style="42" customWidth="1"/>
    <col min="8" max="8" width="25.7109375" style="41" customWidth="1"/>
    <col min="9" max="10" width="25.7109375" style="42" customWidth="1"/>
    <col min="11" max="11" width="25.7109375" style="76" customWidth="1"/>
    <col min="12" max="12" width="25.7109375" style="42" customWidth="1"/>
    <col min="13" max="14" width="25.7109375" style="29" customWidth="1"/>
    <col min="15" max="20" width="25.7109375" style="42" customWidth="1"/>
    <col min="21" max="21" width="25.7109375" style="29" customWidth="1"/>
    <col min="22" max="22" width="25.7109375" style="42" customWidth="1"/>
    <col min="23" max="26" width="25.7109375" style="41" customWidth="1"/>
    <col min="27" max="27" width="27.421875" style="41" customWidth="1"/>
    <col min="28" max="30" width="25.7109375" style="41" customWidth="1"/>
    <col min="31" max="31" width="25.7109375" style="48" customWidth="1"/>
    <col min="32" max="32" width="25.7109375" style="86" customWidth="1"/>
    <col min="33" max="201" width="9.140625" style="34" customWidth="1"/>
    <col min="202" max="16384" width="9.140625" style="35" customWidth="1"/>
  </cols>
  <sheetData>
    <row r="1" spans="1:201" s="72" customFormat="1" ht="39" customHeight="1">
      <c r="A1" s="170" t="s">
        <v>69</v>
      </c>
      <c r="B1" s="171"/>
      <c r="C1" s="172" t="s">
        <v>15</v>
      </c>
      <c r="D1" s="174" t="s">
        <v>16</v>
      </c>
      <c r="E1" s="172" t="s">
        <v>17</v>
      </c>
      <c r="F1" s="172" t="s">
        <v>18</v>
      </c>
      <c r="G1" s="172" t="s">
        <v>19</v>
      </c>
      <c r="H1" s="172" t="s">
        <v>20</v>
      </c>
      <c r="I1" s="178" t="s">
        <v>21</v>
      </c>
      <c r="J1" s="172" t="s">
        <v>22</v>
      </c>
      <c r="K1" s="172" t="s">
        <v>23</v>
      </c>
      <c r="L1" s="172" t="s">
        <v>24</v>
      </c>
      <c r="M1" s="159" t="s">
        <v>25</v>
      </c>
      <c r="N1" s="180" t="s">
        <v>26</v>
      </c>
      <c r="O1" s="178" t="s">
        <v>27</v>
      </c>
      <c r="P1" s="174" t="s">
        <v>28</v>
      </c>
      <c r="Q1" s="178" t="s">
        <v>29</v>
      </c>
      <c r="R1" s="172" t="s">
        <v>30</v>
      </c>
      <c r="S1" s="172" t="s">
        <v>31</v>
      </c>
      <c r="T1" s="178" t="s">
        <v>32</v>
      </c>
      <c r="U1" s="172" t="s">
        <v>68</v>
      </c>
      <c r="V1" s="178" t="s">
        <v>33</v>
      </c>
      <c r="W1" s="157" t="s">
        <v>0</v>
      </c>
      <c r="X1" s="172" t="s">
        <v>34</v>
      </c>
      <c r="Y1" s="172" t="s">
        <v>35</v>
      </c>
      <c r="Z1" s="172" t="s">
        <v>36</v>
      </c>
      <c r="AA1" s="172" t="s">
        <v>37</v>
      </c>
      <c r="AB1" s="174" t="s">
        <v>38</v>
      </c>
      <c r="AC1" s="182" t="s">
        <v>39</v>
      </c>
      <c r="AD1" s="178" t="s">
        <v>40</v>
      </c>
      <c r="AE1" s="172" t="s">
        <v>41</v>
      </c>
      <c r="AF1" s="184" t="s">
        <v>42</v>
      </c>
      <c r="AG1" s="70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</row>
    <row r="2" spans="1:201" s="75" customFormat="1" ht="12.75">
      <c r="A2" s="164" t="s">
        <v>14</v>
      </c>
      <c r="B2" s="165"/>
      <c r="C2" s="173"/>
      <c r="D2" s="175"/>
      <c r="E2" s="173"/>
      <c r="F2" s="173"/>
      <c r="G2" s="173"/>
      <c r="H2" s="173"/>
      <c r="I2" s="179"/>
      <c r="J2" s="173"/>
      <c r="K2" s="173"/>
      <c r="L2" s="173"/>
      <c r="M2" s="160"/>
      <c r="N2" s="181"/>
      <c r="O2" s="179"/>
      <c r="P2" s="175"/>
      <c r="Q2" s="179"/>
      <c r="R2" s="173"/>
      <c r="S2" s="173"/>
      <c r="T2" s="179"/>
      <c r="U2" s="173"/>
      <c r="V2" s="179"/>
      <c r="W2" s="158"/>
      <c r="X2" s="173"/>
      <c r="Y2" s="173"/>
      <c r="Z2" s="173"/>
      <c r="AA2" s="173"/>
      <c r="AB2" s="175"/>
      <c r="AC2" s="183"/>
      <c r="AD2" s="179"/>
      <c r="AE2" s="173"/>
      <c r="AF2" s="185"/>
      <c r="AG2" s="73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</row>
    <row r="3" spans="1:33" ht="12.75">
      <c r="A3" s="155" t="s">
        <v>43</v>
      </c>
      <c r="B3" s="156"/>
      <c r="C3" s="111">
        <v>870</v>
      </c>
      <c r="D3" s="52">
        <v>110</v>
      </c>
      <c r="E3" s="56">
        <v>29</v>
      </c>
      <c r="F3" s="36" t="s">
        <v>13</v>
      </c>
      <c r="G3" s="36">
        <v>37</v>
      </c>
      <c r="H3" s="36" t="s">
        <v>13</v>
      </c>
      <c r="I3" s="53"/>
      <c r="J3" s="53"/>
      <c r="K3" s="93">
        <v>63</v>
      </c>
      <c r="L3" s="112">
        <v>354</v>
      </c>
      <c r="M3" s="30">
        <v>352</v>
      </c>
      <c r="N3" s="143">
        <v>432</v>
      </c>
      <c r="O3" s="53"/>
      <c r="P3" s="53"/>
      <c r="Q3" s="53" t="s">
        <v>73</v>
      </c>
      <c r="R3" s="111">
        <v>21</v>
      </c>
      <c r="S3" s="131">
        <v>16</v>
      </c>
      <c r="T3" s="53"/>
      <c r="U3" s="30">
        <v>21</v>
      </c>
      <c r="V3" s="53"/>
      <c r="W3" s="56">
        <v>645</v>
      </c>
      <c r="X3" s="56">
        <v>216</v>
      </c>
      <c r="Y3" s="56"/>
      <c r="Z3" s="85">
        <v>180</v>
      </c>
      <c r="AA3" s="56" t="s">
        <v>70</v>
      </c>
      <c r="AB3" s="56"/>
      <c r="AC3" s="56">
        <v>388</v>
      </c>
      <c r="AD3" s="56"/>
      <c r="AE3" s="36">
        <v>15</v>
      </c>
      <c r="AF3" s="105" t="s">
        <v>13</v>
      </c>
      <c r="AG3" s="49"/>
    </row>
    <row r="4" spans="1:33" ht="12.75">
      <c r="A4" s="155" t="s">
        <v>44</v>
      </c>
      <c r="B4" s="156"/>
      <c r="C4" s="111">
        <v>899.542</v>
      </c>
      <c r="D4" s="54">
        <v>1402212</v>
      </c>
      <c r="E4" s="85">
        <v>30214.27117898795</v>
      </c>
      <c r="F4" s="36" t="s">
        <v>13</v>
      </c>
      <c r="G4" s="37" t="s">
        <v>83</v>
      </c>
      <c r="H4" s="36" t="s">
        <v>13</v>
      </c>
      <c r="I4" s="53"/>
      <c r="J4" s="59"/>
      <c r="K4" s="113">
        <v>383293</v>
      </c>
      <c r="L4" s="112">
        <v>2892836250</v>
      </c>
      <c r="M4" s="31">
        <v>294851994700</v>
      </c>
      <c r="N4" s="144">
        <v>5936794.993999998</v>
      </c>
      <c r="O4" s="53"/>
      <c r="P4" s="53"/>
      <c r="Q4" s="53" t="s">
        <v>73</v>
      </c>
      <c r="R4" s="114" t="s">
        <v>105</v>
      </c>
      <c r="S4" s="131" t="s">
        <v>64</v>
      </c>
      <c r="T4" s="53"/>
      <c r="U4" s="31">
        <v>37546</v>
      </c>
      <c r="V4" s="53"/>
      <c r="W4" s="56" t="s">
        <v>112</v>
      </c>
      <c r="X4" s="115">
        <v>444807.063167</v>
      </c>
      <c r="Y4" s="56"/>
      <c r="Z4" s="56">
        <v>911612</v>
      </c>
      <c r="AA4" s="56" t="s">
        <v>71</v>
      </c>
      <c r="AB4" s="56"/>
      <c r="AC4" s="56" t="s">
        <v>77</v>
      </c>
      <c r="AD4" s="56"/>
      <c r="AE4" s="37" t="s">
        <v>100</v>
      </c>
      <c r="AF4" s="105" t="s">
        <v>13</v>
      </c>
      <c r="AG4" s="49"/>
    </row>
    <row r="5" spans="1:33" ht="12.75">
      <c r="A5" s="155" t="s">
        <v>45</v>
      </c>
      <c r="B5" s="156"/>
      <c r="C5" s="111" t="s">
        <v>91</v>
      </c>
      <c r="D5" s="55">
        <v>4.38</v>
      </c>
      <c r="E5" s="116">
        <f>104.554437878763/100</f>
        <v>1.04554437878763</v>
      </c>
      <c r="F5" s="36" t="s">
        <v>13</v>
      </c>
      <c r="G5" s="132">
        <f>3750651197/3557700000</f>
        <v>1.0542348137841864</v>
      </c>
      <c r="H5" s="36" t="s">
        <v>13</v>
      </c>
      <c r="I5" s="53"/>
      <c r="J5" s="60"/>
      <c r="K5" s="117">
        <v>1.674</v>
      </c>
      <c r="L5" s="118">
        <v>275.35</v>
      </c>
      <c r="M5" s="38">
        <v>1.65</v>
      </c>
      <c r="N5" s="145">
        <v>3.1464887608649557</v>
      </c>
      <c r="O5" s="53"/>
      <c r="P5" s="53"/>
      <c r="Q5" s="53" t="s">
        <v>73</v>
      </c>
      <c r="R5" s="119" t="s">
        <v>106</v>
      </c>
      <c r="S5" s="133">
        <v>0.839</v>
      </c>
      <c r="T5" s="53"/>
      <c r="U5" s="32">
        <v>6.979</v>
      </c>
      <c r="V5" s="53"/>
      <c r="W5" s="61">
        <v>0.674</v>
      </c>
      <c r="X5" s="120">
        <v>2.7302294029436656</v>
      </c>
      <c r="Y5" s="62"/>
      <c r="Z5" s="61">
        <v>2.79</v>
      </c>
      <c r="AA5" s="84">
        <v>125836.9</v>
      </c>
      <c r="AB5" s="56"/>
      <c r="AC5" s="121">
        <v>5.22</v>
      </c>
      <c r="AD5" s="56"/>
      <c r="AE5" s="39" t="s">
        <v>101</v>
      </c>
      <c r="AF5" s="105" t="s">
        <v>13</v>
      </c>
      <c r="AG5" s="49"/>
    </row>
    <row r="6" spans="1:34" ht="30.75" customHeight="1">
      <c r="A6" s="151" t="s">
        <v>46</v>
      </c>
      <c r="B6" s="152"/>
      <c r="C6" s="122"/>
      <c r="D6" s="80"/>
      <c r="E6" s="81"/>
      <c r="F6" s="82"/>
      <c r="G6" s="80"/>
      <c r="H6" s="82"/>
      <c r="I6" s="80"/>
      <c r="J6" s="82"/>
      <c r="K6" s="123"/>
      <c r="L6" s="83"/>
      <c r="M6" s="83"/>
      <c r="N6" s="83"/>
      <c r="O6" s="82"/>
      <c r="P6" s="82"/>
      <c r="Q6" s="82"/>
      <c r="R6" s="82"/>
      <c r="S6" s="82"/>
      <c r="T6" s="82"/>
      <c r="U6" s="83"/>
      <c r="V6" s="82"/>
      <c r="W6" s="81"/>
      <c r="X6" s="81"/>
      <c r="Y6" s="81"/>
      <c r="Z6" s="134"/>
      <c r="AA6" s="81"/>
      <c r="AB6" s="81"/>
      <c r="AC6" s="81"/>
      <c r="AD6" s="81"/>
      <c r="AE6" s="80"/>
      <c r="AF6" s="106"/>
      <c r="AG6" s="77"/>
      <c r="AH6" s="78"/>
    </row>
    <row r="7" spans="1:33" ht="12.75">
      <c r="A7" s="153" t="s">
        <v>62</v>
      </c>
      <c r="B7" s="51" t="s">
        <v>47</v>
      </c>
      <c r="C7" s="30">
        <v>26</v>
      </c>
      <c r="D7" s="53">
        <v>49</v>
      </c>
      <c r="E7" s="56">
        <v>3</v>
      </c>
      <c r="F7" s="46" t="s">
        <v>13</v>
      </c>
      <c r="G7" s="46">
        <v>14</v>
      </c>
      <c r="H7" s="46" t="s">
        <v>13</v>
      </c>
      <c r="I7" s="53"/>
      <c r="J7" s="53"/>
      <c r="K7" s="113">
        <v>22</v>
      </c>
      <c r="L7" s="112">
        <v>71</v>
      </c>
      <c r="M7" s="30">
        <v>19</v>
      </c>
      <c r="N7" s="146">
        <v>50</v>
      </c>
      <c r="O7" s="53"/>
      <c r="P7" s="53"/>
      <c r="Q7" s="53" t="s">
        <v>73</v>
      </c>
      <c r="R7" s="114">
        <v>4</v>
      </c>
      <c r="S7" s="131">
        <v>6</v>
      </c>
      <c r="T7" s="53"/>
      <c r="U7" s="30">
        <v>1</v>
      </c>
      <c r="V7" s="53"/>
      <c r="W7" s="56">
        <v>14</v>
      </c>
      <c r="X7" s="85">
        <v>34</v>
      </c>
      <c r="Y7" s="56"/>
      <c r="Z7" s="85">
        <v>20</v>
      </c>
      <c r="AA7" s="56">
        <v>3</v>
      </c>
      <c r="AB7" s="56"/>
      <c r="AC7" s="56">
        <v>85</v>
      </c>
      <c r="AD7" s="56"/>
      <c r="AE7" s="36">
        <v>0</v>
      </c>
      <c r="AF7" s="107" t="s">
        <v>13</v>
      </c>
      <c r="AG7" s="49"/>
    </row>
    <row r="8" spans="1:33" ht="12.75">
      <c r="A8" s="154"/>
      <c r="B8" s="51" t="s">
        <v>48</v>
      </c>
      <c r="C8" s="30">
        <v>10.939</v>
      </c>
      <c r="D8" s="57">
        <v>40446.9</v>
      </c>
      <c r="E8" s="85">
        <v>1236.9848095182097</v>
      </c>
      <c r="F8" s="46" t="s">
        <v>13</v>
      </c>
      <c r="G8" s="135" t="s">
        <v>84</v>
      </c>
      <c r="H8" s="46" t="s">
        <v>13</v>
      </c>
      <c r="I8" s="53"/>
      <c r="J8" s="59"/>
      <c r="K8" s="113">
        <v>36200</v>
      </c>
      <c r="L8" s="112">
        <v>222498730</v>
      </c>
      <c r="M8" s="31">
        <v>15396229100</v>
      </c>
      <c r="N8" s="147">
        <v>123258.59600000002</v>
      </c>
      <c r="O8" s="53"/>
      <c r="P8" s="53"/>
      <c r="Q8" s="53" t="s">
        <v>73</v>
      </c>
      <c r="R8" s="114" t="s">
        <v>107</v>
      </c>
      <c r="S8" s="131" t="s">
        <v>65</v>
      </c>
      <c r="T8" s="53"/>
      <c r="U8" s="30">
        <v>675</v>
      </c>
      <c r="V8" s="53"/>
      <c r="W8" s="56">
        <v>31.7</v>
      </c>
      <c r="X8" s="85">
        <v>30895.703069</v>
      </c>
      <c r="Y8" s="56"/>
      <c r="Z8" s="85">
        <v>75239</v>
      </c>
      <c r="AA8" s="85">
        <v>241679</v>
      </c>
      <c r="AB8" s="56"/>
      <c r="AC8" s="85" t="s">
        <v>78</v>
      </c>
      <c r="AD8" s="56"/>
      <c r="AE8" s="36">
        <v>0</v>
      </c>
      <c r="AF8" s="107" t="s">
        <v>13</v>
      </c>
      <c r="AG8" s="49"/>
    </row>
    <row r="9" spans="1:33" ht="12.75">
      <c r="A9" s="154"/>
      <c r="B9" s="51" t="s">
        <v>49</v>
      </c>
      <c r="C9" s="30">
        <v>18</v>
      </c>
      <c r="D9" s="53">
        <v>21</v>
      </c>
      <c r="E9" s="56">
        <v>13</v>
      </c>
      <c r="F9" s="46" t="s">
        <v>13</v>
      </c>
      <c r="G9" s="46">
        <v>19</v>
      </c>
      <c r="H9" s="46" t="s">
        <v>13</v>
      </c>
      <c r="I9" s="53"/>
      <c r="J9" s="53"/>
      <c r="K9" s="113">
        <v>7</v>
      </c>
      <c r="L9" s="112">
        <v>37</v>
      </c>
      <c r="M9" s="30">
        <v>5</v>
      </c>
      <c r="N9" s="146">
        <v>63</v>
      </c>
      <c r="O9" s="53"/>
      <c r="P9" s="53"/>
      <c r="Q9" s="53" t="s">
        <v>73</v>
      </c>
      <c r="R9" s="114">
        <v>6</v>
      </c>
      <c r="S9" s="131">
        <v>5</v>
      </c>
      <c r="T9" s="53"/>
      <c r="U9" s="30">
        <v>9</v>
      </c>
      <c r="V9" s="53"/>
      <c r="W9" s="56">
        <v>33</v>
      </c>
      <c r="X9" s="85">
        <v>23</v>
      </c>
      <c r="Y9" s="56"/>
      <c r="Z9" s="85" t="s">
        <v>82</v>
      </c>
      <c r="AA9" s="56" t="s">
        <v>13</v>
      </c>
      <c r="AB9" s="56"/>
      <c r="AC9" s="56">
        <v>21</v>
      </c>
      <c r="AD9" s="56"/>
      <c r="AE9" s="37">
        <v>3</v>
      </c>
      <c r="AF9" s="107" t="s">
        <v>13</v>
      </c>
      <c r="AG9" s="49"/>
    </row>
    <row r="10" spans="1:33" ht="12.75">
      <c r="A10" s="153"/>
      <c r="B10" s="51" t="s">
        <v>50</v>
      </c>
      <c r="C10" s="30">
        <v>179.207</v>
      </c>
      <c r="D10" s="57">
        <v>232934.8</v>
      </c>
      <c r="E10" s="85">
        <v>22762.78408655149</v>
      </c>
      <c r="F10" s="46" t="s">
        <v>13</v>
      </c>
      <c r="G10" s="135" t="s">
        <v>85</v>
      </c>
      <c r="H10" s="46" t="s">
        <v>13</v>
      </c>
      <c r="I10" s="53"/>
      <c r="J10" s="59"/>
      <c r="K10" s="113">
        <v>52052</v>
      </c>
      <c r="L10" s="112">
        <v>100166446</v>
      </c>
      <c r="M10" s="31">
        <v>182162925600</v>
      </c>
      <c r="N10" s="148">
        <v>402450.303</v>
      </c>
      <c r="O10" s="53"/>
      <c r="P10" s="53"/>
      <c r="Q10" s="53" t="s">
        <v>73</v>
      </c>
      <c r="R10" s="114" t="s">
        <v>108</v>
      </c>
      <c r="S10" s="131" t="s">
        <v>66</v>
      </c>
      <c r="T10" s="53"/>
      <c r="U10" s="31">
        <v>13940</v>
      </c>
      <c r="V10" s="53"/>
      <c r="W10" s="56">
        <v>468.9</v>
      </c>
      <c r="X10" s="85">
        <v>73376.836934</v>
      </c>
      <c r="Y10" s="56"/>
      <c r="Z10" s="85" t="s">
        <v>82</v>
      </c>
      <c r="AA10" s="56" t="s">
        <v>13</v>
      </c>
      <c r="AB10" s="56"/>
      <c r="AC10" s="85" t="s">
        <v>79</v>
      </c>
      <c r="AD10" s="56"/>
      <c r="AE10" s="88" t="s">
        <v>102</v>
      </c>
      <c r="AF10" s="107" t="s">
        <v>13</v>
      </c>
      <c r="AG10" s="49"/>
    </row>
    <row r="11" spans="1:33" ht="12.75">
      <c r="A11" s="153" t="s">
        <v>63</v>
      </c>
      <c r="B11" s="51" t="s">
        <v>47</v>
      </c>
      <c r="C11" s="30">
        <v>1</v>
      </c>
      <c r="D11" s="53">
        <v>9</v>
      </c>
      <c r="E11" s="56">
        <v>2</v>
      </c>
      <c r="F11" s="46" t="s">
        <v>13</v>
      </c>
      <c r="G11" s="46">
        <v>0</v>
      </c>
      <c r="H11" s="46" t="s">
        <v>13</v>
      </c>
      <c r="I11" s="53"/>
      <c r="J11" s="53"/>
      <c r="K11" s="113">
        <v>5</v>
      </c>
      <c r="L11" s="112">
        <v>9</v>
      </c>
      <c r="M11" s="30">
        <v>0</v>
      </c>
      <c r="N11" s="146">
        <v>37</v>
      </c>
      <c r="O11" s="53"/>
      <c r="P11" s="53"/>
      <c r="Q11" s="53" t="s">
        <v>73</v>
      </c>
      <c r="R11" s="114">
        <v>0</v>
      </c>
      <c r="S11" s="131">
        <v>0</v>
      </c>
      <c r="T11" s="53"/>
      <c r="U11" s="30">
        <v>2</v>
      </c>
      <c r="V11" s="53"/>
      <c r="W11" s="56">
        <v>0</v>
      </c>
      <c r="X11" s="85">
        <v>2</v>
      </c>
      <c r="Y11" s="56"/>
      <c r="Z11" s="85">
        <v>8</v>
      </c>
      <c r="AA11" s="56" t="s">
        <v>13</v>
      </c>
      <c r="AB11" s="56"/>
      <c r="AC11" s="56">
        <v>69</v>
      </c>
      <c r="AD11" s="56"/>
      <c r="AE11" s="36">
        <v>0</v>
      </c>
      <c r="AF11" s="107" t="s">
        <v>13</v>
      </c>
      <c r="AG11" s="49"/>
    </row>
    <row r="12" spans="1:33" ht="12.75">
      <c r="A12" s="154"/>
      <c r="B12" s="51" t="s">
        <v>48</v>
      </c>
      <c r="C12" s="30" t="s">
        <v>90</v>
      </c>
      <c r="D12" s="57">
        <v>48607.7</v>
      </c>
      <c r="E12" s="124">
        <v>247.14111144629135</v>
      </c>
      <c r="F12" s="46" t="s">
        <v>13</v>
      </c>
      <c r="G12" s="46">
        <v>0</v>
      </c>
      <c r="H12" s="46" t="s">
        <v>13</v>
      </c>
      <c r="I12" s="53"/>
      <c r="J12" s="53"/>
      <c r="K12" s="113">
        <v>643</v>
      </c>
      <c r="L12" s="112">
        <v>5670153</v>
      </c>
      <c r="M12" s="30">
        <v>0</v>
      </c>
      <c r="N12" s="148">
        <v>20667.099000000002</v>
      </c>
      <c r="O12" s="53"/>
      <c r="P12" s="53"/>
      <c r="Q12" s="53" t="s">
        <v>73</v>
      </c>
      <c r="R12" s="114">
        <v>0</v>
      </c>
      <c r="S12" s="131">
        <v>0</v>
      </c>
      <c r="T12" s="53"/>
      <c r="U12" s="31">
        <v>13615</v>
      </c>
      <c r="V12" s="53"/>
      <c r="W12" s="56">
        <v>0</v>
      </c>
      <c r="X12" s="85">
        <v>224.727843</v>
      </c>
      <c r="Y12" s="56"/>
      <c r="Z12" s="85">
        <v>5447</v>
      </c>
      <c r="AA12" s="56" t="s">
        <v>13</v>
      </c>
      <c r="AB12" s="56"/>
      <c r="AC12" s="85" t="s">
        <v>80</v>
      </c>
      <c r="AD12" s="56"/>
      <c r="AE12" s="36">
        <v>0</v>
      </c>
      <c r="AF12" s="107" t="s">
        <v>13</v>
      </c>
      <c r="AG12" s="49"/>
    </row>
    <row r="13" spans="1:33" ht="12.75">
      <c r="A13" s="154"/>
      <c r="B13" s="51" t="s">
        <v>49</v>
      </c>
      <c r="C13" s="30">
        <v>9</v>
      </c>
      <c r="D13" s="53">
        <v>6</v>
      </c>
      <c r="E13" s="56">
        <v>3</v>
      </c>
      <c r="F13" s="46" t="s">
        <v>13</v>
      </c>
      <c r="G13" s="46">
        <v>2</v>
      </c>
      <c r="H13" s="46" t="s">
        <v>13</v>
      </c>
      <c r="I13" s="53"/>
      <c r="J13" s="53"/>
      <c r="K13" s="113">
        <v>1</v>
      </c>
      <c r="L13" s="112">
        <v>10</v>
      </c>
      <c r="M13" s="30">
        <v>0</v>
      </c>
      <c r="N13" s="146">
        <v>60</v>
      </c>
      <c r="O13" s="53"/>
      <c r="P13" s="53"/>
      <c r="Q13" s="53" t="s">
        <v>73</v>
      </c>
      <c r="R13" s="114">
        <v>4</v>
      </c>
      <c r="S13" s="131">
        <v>0</v>
      </c>
      <c r="T13" s="53"/>
      <c r="U13" s="30">
        <v>3</v>
      </c>
      <c r="V13" s="53"/>
      <c r="W13" s="56">
        <v>7</v>
      </c>
      <c r="X13" s="85">
        <v>6</v>
      </c>
      <c r="Y13" s="56"/>
      <c r="Z13" s="85" t="s">
        <v>82</v>
      </c>
      <c r="AA13" s="56" t="s">
        <v>13</v>
      </c>
      <c r="AB13" s="56"/>
      <c r="AC13" s="56">
        <v>80</v>
      </c>
      <c r="AD13" s="56"/>
      <c r="AE13" s="37">
        <v>3</v>
      </c>
      <c r="AF13" s="107" t="s">
        <v>13</v>
      </c>
      <c r="AG13" s="49"/>
    </row>
    <row r="14" spans="1:33" ht="12.75">
      <c r="A14" s="154"/>
      <c r="B14" s="51" t="s">
        <v>50</v>
      </c>
      <c r="C14" s="30">
        <v>49.807</v>
      </c>
      <c r="D14" s="57">
        <v>5386.5</v>
      </c>
      <c r="E14" s="124">
        <v>620.4619010854726</v>
      </c>
      <c r="F14" s="46" t="s">
        <v>13</v>
      </c>
      <c r="G14" s="135" t="s">
        <v>86</v>
      </c>
      <c r="H14" s="46" t="s">
        <v>13</v>
      </c>
      <c r="I14" s="53"/>
      <c r="J14" s="46"/>
      <c r="K14" s="113" t="s">
        <v>74</v>
      </c>
      <c r="L14" s="112">
        <v>10678714</v>
      </c>
      <c r="M14" s="30">
        <v>0</v>
      </c>
      <c r="N14" s="148">
        <v>121775.84100000001</v>
      </c>
      <c r="O14" s="53"/>
      <c r="P14" s="53"/>
      <c r="Q14" s="53" t="s">
        <v>73</v>
      </c>
      <c r="R14" s="114" t="s">
        <v>109</v>
      </c>
      <c r="S14" s="131">
        <v>0</v>
      </c>
      <c r="T14" s="53"/>
      <c r="U14" s="31">
        <v>2003</v>
      </c>
      <c r="V14" s="53"/>
      <c r="W14" s="56">
        <v>61</v>
      </c>
      <c r="X14" s="85">
        <v>2647.822622</v>
      </c>
      <c r="Y14" s="56"/>
      <c r="Z14" s="85" t="s">
        <v>82</v>
      </c>
      <c r="AA14" s="56" t="s">
        <v>13</v>
      </c>
      <c r="AB14" s="56"/>
      <c r="AC14" s="85" t="s">
        <v>81</v>
      </c>
      <c r="AD14" s="56"/>
      <c r="AE14" s="88" t="s">
        <v>103</v>
      </c>
      <c r="AF14" s="107" t="s">
        <v>13</v>
      </c>
      <c r="AG14" s="49"/>
    </row>
    <row r="15" spans="1:33" ht="34.5" customHeight="1">
      <c r="A15" s="151" t="s">
        <v>51</v>
      </c>
      <c r="B15" s="152"/>
      <c r="C15" s="122"/>
      <c r="D15" s="80"/>
      <c r="E15" s="81"/>
      <c r="F15" s="82"/>
      <c r="G15" s="80"/>
      <c r="H15" s="82"/>
      <c r="I15" s="80"/>
      <c r="J15" s="82"/>
      <c r="K15" s="123"/>
      <c r="L15" s="83"/>
      <c r="M15" s="83"/>
      <c r="N15" s="83"/>
      <c r="O15" s="82"/>
      <c r="P15" s="82"/>
      <c r="Q15" s="82"/>
      <c r="R15" s="82"/>
      <c r="S15" s="82"/>
      <c r="T15" s="82"/>
      <c r="U15" s="83"/>
      <c r="V15" s="82"/>
      <c r="W15" s="81"/>
      <c r="X15" s="81"/>
      <c r="Y15" s="81"/>
      <c r="Z15" s="134"/>
      <c r="AA15" s="81"/>
      <c r="AB15" s="81"/>
      <c r="AC15" s="81"/>
      <c r="AD15" s="81"/>
      <c r="AE15" s="80"/>
      <c r="AF15" s="106"/>
      <c r="AG15" s="49"/>
    </row>
    <row r="16" spans="1:33" ht="12.75">
      <c r="A16" s="176" t="s">
        <v>52</v>
      </c>
      <c r="B16" s="177"/>
      <c r="C16" s="30" t="s">
        <v>92</v>
      </c>
      <c r="D16" s="58">
        <v>0.7219</v>
      </c>
      <c r="E16" s="116">
        <f>78.178330364166/100</f>
        <v>0.78178330364166</v>
      </c>
      <c r="F16" s="47" t="s">
        <v>13</v>
      </c>
      <c r="G16" s="58">
        <v>0.872663070796143</v>
      </c>
      <c r="H16" s="47" t="s">
        <v>13</v>
      </c>
      <c r="I16" s="53"/>
      <c r="J16" s="60"/>
      <c r="K16" s="117">
        <v>0.8217940505437489</v>
      </c>
      <c r="L16" s="118">
        <v>65.42</v>
      </c>
      <c r="M16" s="79">
        <v>0.88</v>
      </c>
      <c r="N16" s="149" t="s">
        <v>13</v>
      </c>
      <c r="O16" s="53"/>
      <c r="P16" s="53"/>
      <c r="Q16" s="53" t="s">
        <v>73</v>
      </c>
      <c r="R16" s="111" t="s">
        <v>104</v>
      </c>
      <c r="S16" s="136">
        <v>0.72</v>
      </c>
      <c r="T16" s="53"/>
      <c r="U16" s="32">
        <v>0.9158</v>
      </c>
      <c r="V16" s="53"/>
      <c r="W16" s="61">
        <v>0.937</v>
      </c>
      <c r="X16" s="120">
        <v>0.6812587353838927</v>
      </c>
      <c r="Y16" s="62"/>
      <c r="Z16" s="120">
        <v>0.73</v>
      </c>
      <c r="AA16" s="62">
        <v>0.6792</v>
      </c>
      <c r="AB16" s="56"/>
      <c r="AC16" s="125">
        <v>0.68</v>
      </c>
      <c r="AD16" s="56"/>
      <c r="AE16" s="89" t="s">
        <v>13</v>
      </c>
      <c r="AF16" s="108" t="s">
        <v>13</v>
      </c>
      <c r="AG16" s="49"/>
    </row>
    <row r="17" spans="1:33" ht="12.75">
      <c r="A17" s="176" t="s">
        <v>53</v>
      </c>
      <c r="B17" s="169"/>
      <c r="C17" s="30" t="s">
        <v>93</v>
      </c>
      <c r="D17" s="58">
        <v>0.2765</v>
      </c>
      <c r="E17" s="116">
        <f>21.8217559990479/100</f>
        <v>0.218217559990479</v>
      </c>
      <c r="F17" s="47" t="s">
        <v>13</v>
      </c>
      <c r="G17" s="58">
        <v>0.127336933793924</v>
      </c>
      <c r="H17" s="47" t="s">
        <v>13</v>
      </c>
      <c r="I17" s="53"/>
      <c r="J17" s="60"/>
      <c r="K17" s="117">
        <v>0.17820594945625137</v>
      </c>
      <c r="L17" s="118">
        <v>34.58</v>
      </c>
      <c r="M17" s="79">
        <v>0.12</v>
      </c>
      <c r="N17" s="149" t="s">
        <v>13</v>
      </c>
      <c r="O17" s="53"/>
      <c r="P17" s="53"/>
      <c r="Q17" s="53" t="s">
        <v>73</v>
      </c>
      <c r="R17" s="111" t="s">
        <v>104</v>
      </c>
      <c r="S17" s="136">
        <v>0.28</v>
      </c>
      <c r="T17" s="53"/>
      <c r="U17" s="32">
        <v>0.0842</v>
      </c>
      <c r="V17" s="53"/>
      <c r="W17" s="61">
        <v>0.059</v>
      </c>
      <c r="X17" s="120">
        <v>0.3525334701646588</v>
      </c>
      <c r="Y17" s="62"/>
      <c r="Z17" s="120">
        <v>0.3</v>
      </c>
      <c r="AA17" s="62">
        <v>0.3208</v>
      </c>
      <c r="AB17" s="56"/>
      <c r="AC17" s="125">
        <v>0.318</v>
      </c>
      <c r="AD17" s="56"/>
      <c r="AE17" s="89" t="s">
        <v>13</v>
      </c>
      <c r="AF17" s="108" t="s">
        <v>13</v>
      </c>
      <c r="AG17" s="49"/>
    </row>
    <row r="18" spans="1:33" ht="12.75">
      <c r="A18" s="155" t="s">
        <v>54</v>
      </c>
      <c r="B18" s="156"/>
      <c r="C18" s="126" t="s">
        <v>94</v>
      </c>
      <c r="D18" s="104">
        <v>142533.52</v>
      </c>
      <c r="E18" s="85">
        <v>21364.33551654967</v>
      </c>
      <c r="F18" s="47" t="s">
        <v>13</v>
      </c>
      <c r="G18" s="85" t="s">
        <v>87</v>
      </c>
      <c r="H18" s="47" t="s">
        <v>13</v>
      </c>
      <c r="I18" s="53"/>
      <c r="J18" s="59"/>
      <c r="K18" s="113">
        <v>239083.1070707325</v>
      </c>
      <c r="L18" s="112">
        <v>2114572425</v>
      </c>
      <c r="M18" s="31">
        <v>63041246782</v>
      </c>
      <c r="N18" s="148" t="s">
        <v>13</v>
      </c>
      <c r="O18" s="53"/>
      <c r="P18" s="53"/>
      <c r="Q18" s="53" t="s">
        <v>73</v>
      </c>
      <c r="R18" s="111" t="s">
        <v>104</v>
      </c>
      <c r="S18" s="131" t="s">
        <v>67</v>
      </c>
      <c r="T18" s="53"/>
      <c r="U18" s="31">
        <v>16715</v>
      </c>
      <c r="V18" s="53"/>
      <c r="W18" s="56" t="s">
        <v>113</v>
      </c>
      <c r="X18" s="85">
        <v>278875.8673968074</v>
      </c>
      <c r="Y18" s="56"/>
      <c r="Z18" s="85">
        <v>372997</v>
      </c>
      <c r="AA18" s="85">
        <v>2489718</v>
      </c>
      <c r="AB18" s="56"/>
      <c r="AC18" s="56" t="s">
        <v>13</v>
      </c>
      <c r="AD18" s="56"/>
      <c r="AE18" s="90" t="s">
        <v>13</v>
      </c>
      <c r="AF18" s="108" t="s">
        <v>13</v>
      </c>
      <c r="AG18" s="49"/>
    </row>
    <row r="19" spans="1:33" ht="12.75">
      <c r="A19" s="155" t="s">
        <v>55</v>
      </c>
      <c r="B19" s="156"/>
      <c r="C19" s="126" t="s">
        <v>95</v>
      </c>
      <c r="D19" s="58">
        <v>0.1319</v>
      </c>
      <c r="E19" s="116">
        <f>0.138554525436854</f>
        <v>0.138554525436854</v>
      </c>
      <c r="F19" s="47" t="s">
        <v>13</v>
      </c>
      <c r="G19" s="58">
        <v>0.1098</v>
      </c>
      <c r="H19" s="47" t="s">
        <v>13</v>
      </c>
      <c r="I19" s="53"/>
      <c r="J19" s="63"/>
      <c r="K19" s="117">
        <v>0.1131677535543963</v>
      </c>
      <c r="L19" s="118">
        <v>10.63</v>
      </c>
      <c r="M19" s="79">
        <v>0.15</v>
      </c>
      <c r="N19" s="148" t="s">
        <v>13</v>
      </c>
      <c r="O19" s="53"/>
      <c r="P19" s="53"/>
      <c r="Q19" s="53" t="s">
        <v>73</v>
      </c>
      <c r="R19" s="111" t="s">
        <v>104</v>
      </c>
      <c r="S19" s="133">
        <v>0.1092</v>
      </c>
      <c r="T19" s="53"/>
      <c r="U19" s="32">
        <v>0.2027</v>
      </c>
      <c r="V19" s="53"/>
      <c r="W19" s="62">
        <v>0.121</v>
      </c>
      <c r="X19" s="120">
        <v>0.11149239359320497</v>
      </c>
      <c r="Y19" s="62"/>
      <c r="Z19" s="84">
        <v>2.1</v>
      </c>
      <c r="AA19" s="62">
        <v>0.1119</v>
      </c>
      <c r="AB19" s="56"/>
      <c r="AC19" s="56" t="s">
        <v>13</v>
      </c>
      <c r="AD19" s="56"/>
      <c r="AE19" s="89" t="s">
        <v>13</v>
      </c>
      <c r="AF19" s="108" t="s">
        <v>13</v>
      </c>
      <c r="AG19" s="49"/>
    </row>
    <row r="20" spans="1:33" ht="34.5" customHeight="1">
      <c r="A20" s="151" t="s">
        <v>56</v>
      </c>
      <c r="B20" s="152"/>
      <c r="C20" s="83"/>
      <c r="D20" s="82"/>
      <c r="E20" s="81"/>
      <c r="F20" s="80"/>
      <c r="G20" s="82"/>
      <c r="H20" s="80"/>
      <c r="I20" s="82"/>
      <c r="J20" s="82"/>
      <c r="K20" s="123"/>
      <c r="L20" s="83"/>
      <c r="M20" s="83"/>
      <c r="N20" s="83"/>
      <c r="O20" s="82"/>
      <c r="P20" s="82"/>
      <c r="Q20" s="82"/>
      <c r="R20" s="82"/>
      <c r="S20" s="82"/>
      <c r="T20" s="82"/>
      <c r="U20" s="83"/>
      <c r="V20" s="82"/>
      <c r="W20" s="81"/>
      <c r="X20" s="137"/>
      <c r="Y20" s="81"/>
      <c r="Z20" s="134"/>
      <c r="AA20" s="81"/>
      <c r="AB20" s="81"/>
      <c r="AC20" s="81"/>
      <c r="AD20" s="81"/>
      <c r="AE20" s="91"/>
      <c r="AF20" s="109"/>
      <c r="AG20" s="49"/>
    </row>
    <row r="21" spans="1:33" ht="12.75">
      <c r="A21" s="155" t="s">
        <v>43</v>
      </c>
      <c r="B21" s="156"/>
      <c r="C21" s="30">
        <v>29</v>
      </c>
      <c r="D21" s="52">
        <v>66</v>
      </c>
      <c r="E21" s="56" t="s">
        <v>13</v>
      </c>
      <c r="F21" s="36" t="s">
        <v>13</v>
      </c>
      <c r="G21" s="54">
        <v>34</v>
      </c>
      <c r="H21" s="36" t="s">
        <v>13</v>
      </c>
      <c r="I21" s="53"/>
      <c r="J21" s="53"/>
      <c r="K21" s="93" t="s">
        <v>74</v>
      </c>
      <c r="L21" s="56" t="s">
        <v>13</v>
      </c>
      <c r="M21" s="30">
        <v>40</v>
      </c>
      <c r="N21" s="148" t="s">
        <v>13</v>
      </c>
      <c r="O21" s="53"/>
      <c r="P21" s="53"/>
      <c r="Q21" s="53" t="s">
        <v>73</v>
      </c>
      <c r="R21" s="111">
        <v>6</v>
      </c>
      <c r="S21" s="131">
        <v>22</v>
      </c>
      <c r="T21" s="53"/>
      <c r="U21" s="30">
        <v>69</v>
      </c>
      <c r="V21" s="53"/>
      <c r="W21" s="56" t="s">
        <v>13</v>
      </c>
      <c r="X21" s="56">
        <v>43</v>
      </c>
      <c r="Y21" s="56"/>
      <c r="Z21" s="85">
        <v>125</v>
      </c>
      <c r="AA21" s="56" t="s">
        <v>13</v>
      </c>
      <c r="AB21" s="56"/>
      <c r="AC21" s="85">
        <v>2354</v>
      </c>
      <c r="AD21" s="56"/>
      <c r="AE21" s="92" t="s">
        <v>13</v>
      </c>
      <c r="AF21" s="105" t="s">
        <v>13</v>
      </c>
      <c r="AG21" s="49"/>
    </row>
    <row r="22" spans="1:33" ht="12.75">
      <c r="A22" s="155" t="s">
        <v>44</v>
      </c>
      <c r="B22" s="156"/>
      <c r="C22" s="111">
        <v>500</v>
      </c>
      <c r="D22" s="57">
        <v>3158</v>
      </c>
      <c r="E22" s="56" t="s">
        <v>13</v>
      </c>
      <c r="F22" s="36" t="s">
        <v>13</v>
      </c>
      <c r="G22" s="54" t="s">
        <v>88</v>
      </c>
      <c r="H22" s="36" t="s">
        <v>13</v>
      </c>
      <c r="I22" s="53"/>
      <c r="J22" s="59"/>
      <c r="K22" s="93" t="s">
        <v>74</v>
      </c>
      <c r="L22" s="56" t="s">
        <v>13</v>
      </c>
      <c r="M22" s="31">
        <v>262400633</v>
      </c>
      <c r="N22" s="148" t="s">
        <v>13</v>
      </c>
      <c r="O22" s="53"/>
      <c r="P22" s="53"/>
      <c r="Q22" s="53" t="s">
        <v>73</v>
      </c>
      <c r="R22" s="127" t="s">
        <v>110</v>
      </c>
      <c r="S22" s="131" t="s">
        <v>76</v>
      </c>
      <c r="T22" s="53"/>
      <c r="U22" s="33">
        <v>80513.6</v>
      </c>
      <c r="V22" s="53"/>
      <c r="W22" s="56" t="s">
        <v>13</v>
      </c>
      <c r="X22" s="85">
        <v>549.211705</v>
      </c>
      <c r="Y22" s="56"/>
      <c r="Z22" s="85">
        <v>4294</v>
      </c>
      <c r="AA22" s="56" t="s">
        <v>13</v>
      </c>
      <c r="AB22" s="56"/>
      <c r="AC22" s="56" t="s">
        <v>13</v>
      </c>
      <c r="AD22" s="56"/>
      <c r="AE22" s="93" t="s">
        <v>13</v>
      </c>
      <c r="AF22" s="105" t="s">
        <v>13</v>
      </c>
      <c r="AG22" s="49"/>
    </row>
    <row r="23" spans="1:33" ht="12.75">
      <c r="A23" s="155" t="s">
        <v>45</v>
      </c>
      <c r="B23" s="156"/>
      <c r="C23" s="111" t="s">
        <v>96</v>
      </c>
      <c r="D23" s="55">
        <v>0.0001</v>
      </c>
      <c r="E23" s="56" t="s">
        <v>13</v>
      </c>
      <c r="F23" s="36" t="s">
        <v>13</v>
      </c>
      <c r="G23" s="55">
        <f>0.00702845939792563</f>
        <v>0.00702845939792563</v>
      </c>
      <c r="H23" s="36" t="s">
        <v>13</v>
      </c>
      <c r="I23" s="53"/>
      <c r="J23" s="64"/>
      <c r="K23" s="93" t="s">
        <v>74</v>
      </c>
      <c r="L23" s="56" t="s">
        <v>13</v>
      </c>
      <c r="M23" s="38">
        <v>0</v>
      </c>
      <c r="N23" s="148" t="s">
        <v>13</v>
      </c>
      <c r="O23" s="53"/>
      <c r="P23" s="53"/>
      <c r="Q23" s="53" t="s">
        <v>73</v>
      </c>
      <c r="R23" s="128" t="s">
        <v>111</v>
      </c>
      <c r="S23" s="133">
        <v>0.0022</v>
      </c>
      <c r="T23" s="53"/>
      <c r="U23" s="32">
        <v>0.01497</v>
      </c>
      <c r="V23" s="53"/>
      <c r="W23" s="56" t="s">
        <v>13</v>
      </c>
      <c r="X23" s="125">
        <v>0.00337106595105675</v>
      </c>
      <c r="Y23" s="56"/>
      <c r="Z23" s="61">
        <v>1.14</v>
      </c>
      <c r="AA23" s="56" t="s">
        <v>13</v>
      </c>
      <c r="AB23" s="56"/>
      <c r="AC23" s="56" t="s">
        <v>13</v>
      </c>
      <c r="AD23" s="56"/>
      <c r="AE23" s="93" t="s">
        <v>13</v>
      </c>
      <c r="AF23" s="105" t="s">
        <v>13</v>
      </c>
      <c r="AG23" s="49"/>
    </row>
    <row r="24" spans="1:33" ht="34.5" customHeight="1">
      <c r="A24" s="151" t="s">
        <v>57</v>
      </c>
      <c r="B24" s="152"/>
      <c r="C24" s="83"/>
      <c r="D24" s="82"/>
      <c r="E24" s="81"/>
      <c r="F24" s="82"/>
      <c r="G24" s="138"/>
      <c r="H24" s="82"/>
      <c r="I24" s="82"/>
      <c r="J24" s="82"/>
      <c r="K24" s="123"/>
      <c r="L24" s="83"/>
      <c r="M24" s="83"/>
      <c r="N24" s="83"/>
      <c r="O24" s="82"/>
      <c r="P24" s="82"/>
      <c r="Q24" s="82"/>
      <c r="R24" s="82"/>
      <c r="S24" s="82"/>
      <c r="T24" s="82"/>
      <c r="U24" s="83"/>
      <c r="V24" s="82"/>
      <c r="W24" s="81"/>
      <c r="X24" s="137"/>
      <c r="Y24" s="81"/>
      <c r="Z24" s="134"/>
      <c r="AA24" s="81"/>
      <c r="AB24" s="81"/>
      <c r="AC24" s="81"/>
      <c r="AD24" s="81"/>
      <c r="AE24" s="91"/>
      <c r="AF24" s="106"/>
      <c r="AG24" s="49"/>
    </row>
    <row r="25" spans="1:33" ht="12.75">
      <c r="A25" s="168" t="s">
        <v>52</v>
      </c>
      <c r="B25" s="169"/>
      <c r="C25" s="126" t="s">
        <v>97</v>
      </c>
      <c r="D25" s="40" t="s">
        <v>73</v>
      </c>
      <c r="E25" s="56" t="s">
        <v>13</v>
      </c>
      <c r="F25" s="46" t="s">
        <v>13</v>
      </c>
      <c r="G25" s="58">
        <f>0.95575459572125</f>
        <v>0.95575459572125</v>
      </c>
      <c r="H25" s="46" t="s">
        <v>13</v>
      </c>
      <c r="I25" s="53"/>
      <c r="J25" s="40"/>
      <c r="K25" s="93" t="s">
        <v>74</v>
      </c>
      <c r="L25" s="56" t="s">
        <v>13</v>
      </c>
      <c r="M25" s="79">
        <v>1</v>
      </c>
      <c r="N25" s="148" t="s">
        <v>13</v>
      </c>
      <c r="O25" s="53"/>
      <c r="P25" s="53"/>
      <c r="Q25" s="53" t="s">
        <v>73</v>
      </c>
      <c r="R25" s="111" t="s">
        <v>104</v>
      </c>
      <c r="S25" s="131" t="s">
        <v>13</v>
      </c>
      <c r="T25" s="53"/>
      <c r="U25" s="32">
        <v>0.97659</v>
      </c>
      <c r="V25" s="53"/>
      <c r="W25" s="56" t="s">
        <v>13</v>
      </c>
      <c r="X25" s="120">
        <v>0.9895574910987147</v>
      </c>
      <c r="Y25" s="56"/>
      <c r="Z25" s="120">
        <v>1</v>
      </c>
      <c r="AA25" s="56" t="s">
        <v>13</v>
      </c>
      <c r="AB25" s="56"/>
      <c r="AC25" s="56" t="s">
        <v>13</v>
      </c>
      <c r="AD25" s="56"/>
      <c r="AE25" s="93" t="s">
        <v>13</v>
      </c>
      <c r="AF25" s="107" t="s">
        <v>13</v>
      </c>
      <c r="AG25" s="49"/>
    </row>
    <row r="26" spans="1:33" ht="12.75">
      <c r="A26" s="168" t="s">
        <v>53</v>
      </c>
      <c r="B26" s="169"/>
      <c r="C26" s="126" t="s">
        <v>98</v>
      </c>
      <c r="D26" s="40" t="s">
        <v>73</v>
      </c>
      <c r="E26" s="56" t="s">
        <v>13</v>
      </c>
      <c r="F26" s="46" t="s">
        <v>13</v>
      </c>
      <c r="G26" s="58">
        <f>0.0442458324448886</f>
        <v>0.0442458324448886</v>
      </c>
      <c r="H26" s="46" t="s">
        <v>13</v>
      </c>
      <c r="I26" s="53"/>
      <c r="J26" s="40"/>
      <c r="K26" s="93" t="s">
        <v>74</v>
      </c>
      <c r="L26" s="56" t="s">
        <v>13</v>
      </c>
      <c r="M26" s="79">
        <v>0</v>
      </c>
      <c r="N26" s="148" t="s">
        <v>13</v>
      </c>
      <c r="O26" s="53"/>
      <c r="P26" s="53"/>
      <c r="Q26" s="53" t="s">
        <v>73</v>
      </c>
      <c r="R26" s="111" t="s">
        <v>104</v>
      </c>
      <c r="S26" s="131" t="s">
        <v>13</v>
      </c>
      <c r="T26" s="53"/>
      <c r="U26" s="32">
        <v>0.02341</v>
      </c>
      <c r="V26" s="53"/>
      <c r="W26" s="56" t="s">
        <v>13</v>
      </c>
      <c r="X26" s="120">
        <v>0.010442508901285076</v>
      </c>
      <c r="Y26" s="56"/>
      <c r="Z26" s="120">
        <v>0.01</v>
      </c>
      <c r="AA26" s="56" t="s">
        <v>13</v>
      </c>
      <c r="AB26" s="56"/>
      <c r="AC26" s="56" t="s">
        <v>13</v>
      </c>
      <c r="AD26" s="56"/>
      <c r="AE26" s="93" t="s">
        <v>13</v>
      </c>
      <c r="AF26" s="107" t="s">
        <v>13</v>
      </c>
      <c r="AG26" s="49"/>
    </row>
    <row r="27" spans="1:33" ht="12.75">
      <c r="A27" s="153" t="s">
        <v>54</v>
      </c>
      <c r="B27" s="156"/>
      <c r="C27" s="30" t="s">
        <v>13</v>
      </c>
      <c r="D27" s="40" t="s">
        <v>73</v>
      </c>
      <c r="E27" s="56" t="s">
        <v>13</v>
      </c>
      <c r="F27" s="46" t="s">
        <v>13</v>
      </c>
      <c r="G27" s="135" t="s">
        <v>89</v>
      </c>
      <c r="H27" s="46" t="s">
        <v>13</v>
      </c>
      <c r="I27" s="53"/>
      <c r="J27" s="59"/>
      <c r="K27" s="93" t="s">
        <v>74</v>
      </c>
      <c r="L27" s="56" t="s">
        <v>13</v>
      </c>
      <c r="M27" s="31">
        <v>249658698</v>
      </c>
      <c r="N27" s="148" t="s">
        <v>13</v>
      </c>
      <c r="O27" s="53"/>
      <c r="P27" s="53"/>
      <c r="Q27" s="53" t="s">
        <v>73</v>
      </c>
      <c r="R27" s="111" t="s">
        <v>104</v>
      </c>
      <c r="S27" s="131" t="s">
        <v>13</v>
      </c>
      <c r="T27" s="53"/>
      <c r="U27" s="30" t="s">
        <v>73</v>
      </c>
      <c r="V27" s="53"/>
      <c r="W27" s="56" t="s">
        <v>13</v>
      </c>
      <c r="X27" s="85">
        <v>62.09093695375</v>
      </c>
      <c r="Y27" s="56"/>
      <c r="Z27" s="85">
        <v>2089</v>
      </c>
      <c r="AA27" s="56" t="s">
        <v>13</v>
      </c>
      <c r="AB27" s="56"/>
      <c r="AC27" s="56" t="s">
        <v>13</v>
      </c>
      <c r="AD27" s="56"/>
      <c r="AE27" s="93" t="s">
        <v>13</v>
      </c>
      <c r="AF27" s="107" t="s">
        <v>13</v>
      </c>
      <c r="AG27" s="49"/>
    </row>
    <row r="28" spans="1:33" ht="13.5" thickBot="1">
      <c r="A28" s="166" t="s">
        <v>55</v>
      </c>
      <c r="B28" s="167"/>
      <c r="C28" s="129" t="s">
        <v>99</v>
      </c>
      <c r="D28" s="95" t="s">
        <v>73</v>
      </c>
      <c r="E28" s="96" t="s">
        <v>13</v>
      </c>
      <c r="F28" s="97" t="s">
        <v>13</v>
      </c>
      <c r="G28" s="139">
        <f>0.212846376071959</f>
        <v>0.212846376071959</v>
      </c>
      <c r="H28" s="97" t="s">
        <v>13</v>
      </c>
      <c r="I28" s="98"/>
      <c r="J28" s="99"/>
      <c r="K28" s="101" t="s">
        <v>74</v>
      </c>
      <c r="L28" s="96" t="s">
        <v>13</v>
      </c>
      <c r="M28" s="100">
        <v>0.36</v>
      </c>
      <c r="N28" s="150" t="s">
        <v>13</v>
      </c>
      <c r="O28" s="98"/>
      <c r="P28" s="98"/>
      <c r="Q28" s="98" t="s">
        <v>73</v>
      </c>
      <c r="R28" s="142" t="s">
        <v>104</v>
      </c>
      <c r="S28" s="140" t="s">
        <v>13</v>
      </c>
      <c r="T28" s="98"/>
      <c r="U28" s="94" t="s">
        <v>73</v>
      </c>
      <c r="V28" s="98"/>
      <c r="W28" s="96" t="s">
        <v>13</v>
      </c>
      <c r="X28" s="130">
        <v>0.599754210481497</v>
      </c>
      <c r="Y28" s="96"/>
      <c r="Z28" s="141">
        <v>3.51</v>
      </c>
      <c r="AA28" s="96" t="s">
        <v>13</v>
      </c>
      <c r="AB28" s="96"/>
      <c r="AC28" s="96" t="s">
        <v>13</v>
      </c>
      <c r="AD28" s="96"/>
      <c r="AE28" s="101" t="s">
        <v>13</v>
      </c>
      <c r="AF28" s="110" t="s">
        <v>13</v>
      </c>
      <c r="AG28" s="49"/>
    </row>
    <row r="29" spans="1:32" ht="12.75">
      <c r="A29" s="162" t="s">
        <v>72</v>
      </c>
      <c r="B29" s="163"/>
      <c r="C29" s="65"/>
      <c r="D29" s="65"/>
      <c r="E29" s="50"/>
      <c r="F29" s="65"/>
      <c r="G29" s="65"/>
      <c r="H29" s="66"/>
      <c r="I29" s="65"/>
      <c r="J29" s="65"/>
      <c r="O29" s="65"/>
      <c r="P29" s="65"/>
      <c r="Q29" s="65"/>
      <c r="R29" s="65"/>
      <c r="S29" s="65"/>
      <c r="T29" s="65"/>
      <c r="V29" s="65"/>
      <c r="W29" s="50"/>
      <c r="X29" s="50"/>
      <c r="Y29" s="50"/>
      <c r="Z29" s="103"/>
      <c r="AA29" s="50"/>
      <c r="AB29" s="50"/>
      <c r="AC29" s="50"/>
      <c r="AD29" s="50"/>
      <c r="AF29" s="87"/>
    </row>
    <row r="30" spans="1:32" ht="12.75">
      <c r="A30" s="102"/>
      <c r="B30" s="50"/>
      <c r="C30" s="65"/>
      <c r="D30" s="65"/>
      <c r="E30" s="50"/>
      <c r="F30" s="65"/>
      <c r="G30" s="65"/>
      <c r="H30" s="66"/>
      <c r="I30" s="65"/>
      <c r="J30" s="65"/>
      <c r="O30" s="65"/>
      <c r="P30" s="65"/>
      <c r="Q30" s="65"/>
      <c r="R30" s="161" t="s">
        <v>75</v>
      </c>
      <c r="S30" s="65"/>
      <c r="T30" s="65"/>
      <c r="V30" s="65"/>
      <c r="W30" s="50"/>
      <c r="X30" s="50"/>
      <c r="Y30" s="50"/>
      <c r="Z30" s="50"/>
      <c r="AA30" s="50"/>
      <c r="AB30" s="50"/>
      <c r="AC30" s="50"/>
      <c r="AD30" s="50"/>
      <c r="AF30" s="87"/>
    </row>
    <row r="31" spans="1:18" ht="12.75">
      <c r="A31" s="43" t="s">
        <v>58</v>
      </c>
      <c r="B31" s="41"/>
      <c r="E31" s="50"/>
      <c r="F31" s="65"/>
      <c r="H31" s="67"/>
      <c r="R31" s="161"/>
    </row>
    <row r="32" spans="1:18" ht="12.75">
      <c r="A32" s="44" t="s">
        <v>59</v>
      </c>
      <c r="B32" s="41"/>
      <c r="J32" s="68"/>
      <c r="R32" s="161"/>
    </row>
    <row r="33" spans="1:18" ht="12.75">
      <c r="A33" s="44" t="s">
        <v>60</v>
      </c>
      <c r="B33" s="41"/>
      <c r="J33" s="69"/>
      <c r="R33" s="161"/>
    </row>
    <row r="34" spans="1:18" ht="12.75">
      <c r="A34" s="45" t="s">
        <v>61</v>
      </c>
      <c r="B34" s="41"/>
      <c r="J34" s="69"/>
      <c r="R34" s="161"/>
    </row>
    <row r="35" spans="10:18" ht="12.75">
      <c r="J35" s="69"/>
      <c r="R35" s="161"/>
    </row>
    <row r="36" ht="12.75">
      <c r="J36" s="69"/>
    </row>
  </sheetData>
  <sheetProtection/>
  <mergeCells count="54">
    <mergeCell ref="AC1:AC2"/>
    <mergeCell ref="AF1:AF2"/>
    <mergeCell ref="AD1:AD2"/>
    <mergeCell ref="AA1:AA2"/>
    <mergeCell ref="AB1:AB2"/>
    <mergeCell ref="Y1:Y2"/>
    <mergeCell ref="Z1:Z2"/>
    <mergeCell ref="AE1:AE2"/>
    <mergeCell ref="X1:X2"/>
    <mergeCell ref="U1:U2"/>
    <mergeCell ref="V1:V2"/>
    <mergeCell ref="N1:N2"/>
    <mergeCell ref="O1:O2"/>
    <mergeCell ref="P1:P2"/>
    <mergeCell ref="R1:R2"/>
    <mergeCell ref="S1:S2"/>
    <mergeCell ref="T1:T2"/>
    <mergeCell ref="I1:I2"/>
    <mergeCell ref="J1:J2"/>
    <mergeCell ref="K1:K2"/>
    <mergeCell ref="L1:L2"/>
    <mergeCell ref="Q1:Q2"/>
    <mergeCell ref="F1:F2"/>
    <mergeCell ref="H1:H2"/>
    <mergeCell ref="A24:B24"/>
    <mergeCell ref="A25:B25"/>
    <mergeCell ref="A26:B26"/>
    <mergeCell ref="A27:B27"/>
    <mergeCell ref="A1:B1"/>
    <mergeCell ref="C1:C2"/>
    <mergeCell ref="A20:B20"/>
    <mergeCell ref="A11:A14"/>
    <mergeCell ref="A15:B15"/>
    <mergeCell ref="A16:B16"/>
    <mergeCell ref="R30:R35"/>
    <mergeCell ref="A29:B29"/>
    <mergeCell ref="A2:B2"/>
    <mergeCell ref="A3:B3"/>
    <mergeCell ref="A4:B4"/>
    <mergeCell ref="A5:B5"/>
    <mergeCell ref="A21:B21"/>
    <mergeCell ref="A22:B22"/>
    <mergeCell ref="A23:B23"/>
    <mergeCell ref="A28:B28"/>
    <mergeCell ref="A6:B6"/>
    <mergeCell ref="A7:A10"/>
    <mergeCell ref="A18:B18"/>
    <mergeCell ref="A19:B19"/>
    <mergeCell ref="W1:W2"/>
    <mergeCell ref="M1:M2"/>
    <mergeCell ref="D1:D2"/>
    <mergeCell ref="E1:E2"/>
    <mergeCell ref="G1:G2"/>
    <mergeCell ref="A17:B17"/>
  </mergeCells>
  <hyperlinks>
    <hyperlink ref="P1" r:id="rId1" tooltip="IE" display="http://www.ifsra.ie/industry/in_sdi_std.asp"/>
    <hyperlink ref="AB1" r:id="rId2" display="SK"/>
    <hyperlink ref="Y1" r:id="rId3" tooltip="Romania" display="RO"/>
    <hyperlink ref="J1" r:id="rId4" display="EE"/>
    <hyperlink ref="H1" r:id="rId5" display="DE"/>
    <hyperlink ref="F1" r:id="rId6" display="CY"/>
    <hyperlink ref="K1" r:id="rId7" display="EL"/>
    <hyperlink ref="L1" r:id="rId8" display="ES"/>
    <hyperlink ref="N1" r:id="rId9" display="FR"/>
    <hyperlink ref="AA1:AA2" r:id="rId10" display="SI"/>
    <hyperlink ref="AF1" r:id="rId11" display="NO"/>
    <hyperlink ref="S1" r:id="rId12" display="LT"/>
    <hyperlink ref="E1" r:id="rId13" display="BG"/>
    <hyperlink ref="X1" r:id="rId14" display="PT"/>
    <hyperlink ref="Z1" r:id="rId15" display="SE"/>
    <hyperlink ref="G1" r:id="rId16" display="CZ"/>
    <hyperlink ref="U1" r:id="rId17" display="MT"/>
    <hyperlink ref="C1" r:id="rId18" display="AT"/>
    <hyperlink ref="N1:N2" r:id="rId19" display="FR"/>
  </hyperlinks>
  <printOptions/>
  <pageMargins left="0.75" right="0.75" top="1" bottom="1" header="0.5" footer="0.5"/>
  <pageSetup firstPageNumber="1" useFirstPageNumber="1" horizontalDpi="600" verticalDpi="600" orientation="portrait" r:id="rId22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llupini</cp:lastModifiedBy>
  <cp:lastPrinted>2009-05-15T16:25:56Z</cp:lastPrinted>
  <dcterms:created xsi:type="dcterms:W3CDTF">2007-07-03T11:09:11Z</dcterms:created>
  <dcterms:modified xsi:type="dcterms:W3CDTF">2013-04-09T08:31:39Z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